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rk Stevenson\Downloads\"/>
    </mc:Choice>
  </mc:AlternateContent>
  <xr:revisionPtr revIDLastSave="0" documentId="8_{D7C19FD2-A842-41EB-8D54-D0C382C30540}" xr6:coauthVersionLast="47" xr6:coauthVersionMax="47" xr10:uidLastSave="{00000000-0000-0000-0000-000000000000}"/>
  <workbookProtection workbookAlgorithmName="SHA-512" workbookHashValue="Gzrno7vZL++pgmlXugifxemKOypO5S53HonaL5bODO0UjTDT6CJk8VM2iufoyLfCNjl0FrnA2Buknyjf/QEpSg==" workbookSaltValue="N7/1T5M6N1mFJpVOj7KHfA==" workbookSpinCount="100000" lockStructure="1"/>
  <bookViews>
    <workbookView xWindow="-120" yWindow="-120" windowWidth="29040" windowHeight="15840" xr2:uid="{00000000-000D-0000-FFFF-FFFF00000000}"/>
  </bookViews>
  <sheets>
    <sheet name="Template" sheetId="4" r:id="rId1"/>
    <sheet name="Example" sheetId="2" r:id="rId2"/>
    <sheet name="Graph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3" l="1"/>
  <c r="B35" i="2"/>
  <c r="B41" i="2"/>
  <c r="H53" i="3"/>
  <c r="H55" i="3"/>
  <c r="H54" i="3"/>
  <c r="H56" i="3" l="1"/>
  <c r="J53" i="3" s="1"/>
  <c r="D31" i="2"/>
  <c r="C31" i="2"/>
  <c r="J55" i="3" l="1"/>
  <c r="J54" i="3"/>
  <c r="H31" i="2" s="1"/>
  <c r="J52" i="3"/>
  <c r="B36" i="3" l="1"/>
  <c r="C38" i="3" s="1"/>
  <c r="F36" i="3"/>
  <c r="G38" i="3" s="1"/>
  <c r="G47" i="4"/>
  <c r="B26" i="2"/>
  <c r="B25" i="2"/>
  <c r="B24" i="2"/>
  <c r="B24" i="4"/>
  <c r="B25" i="4"/>
  <c r="B26" i="4"/>
  <c r="G41" i="4"/>
  <c r="G35" i="4"/>
  <c r="C36" i="3" l="1"/>
  <c r="G36" i="3"/>
  <c r="C37" i="3"/>
  <c r="C39" i="3"/>
  <c r="G37" i="3"/>
  <c r="G39" i="3"/>
  <c r="D23" i="2"/>
  <c r="D23" i="4"/>
  <c r="C40" i="3" l="1"/>
  <c r="E31" i="4" s="1"/>
  <c r="C6" i="3" s="1"/>
  <c r="G40" i="3"/>
  <c r="E31" i="2" s="1"/>
  <c r="B51" i="4"/>
  <c r="C25" i="3" s="1"/>
  <c r="B50" i="4"/>
  <c r="C24" i="3" s="1"/>
  <c r="B49" i="4"/>
  <c r="C23" i="3" s="1"/>
  <c r="B48" i="4"/>
  <c r="C22" i="3" s="1"/>
  <c r="D47" i="4"/>
  <c r="C47" i="4"/>
  <c r="B45" i="4"/>
  <c r="C20" i="3" s="1"/>
  <c r="B44" i="4"/>
  <c r="C19" i="3" s="1"/>
  <c r="B43" i="4"/>
  <c r="C18" i="3" s="1"/>
  <c r="B42" i="4"/>
  <c r="C17" i="3" s="1"/>
  <c r="D41" i="4"/>
  <c r="C41" i="4"/>
  <c r="B39" i="4"/>
  <c r="C15" i="3" s="1"/>
  <c r="B38" i="4"/>
  <c r="C14" i="3" s="1"/>
  <c r="B37" i="4"/>
  <c r="C13" i="3" s="1"/>
  <c r="B36" i="4"/>
  <c r="C12" i="3" s="1"/>
  <c r="D35" i="4"/>
  <c r="C35" i="4"/>
  <c r="E4" i="4"/>
  <c r="C31" i="4" l="1"/>
  <c r="B47" i="4"/>
  <c r="C21" i="3" s="1"/>
  <c r="D31" i="4"/>
  <c r="B41" i="4"/>
  <c r="C16" i="3" s="1"/>
  <c r="B35" i="4"/>
  <c r="C5" i="3"/>
  <c r="G25" i="3"/>
  <c r="G24" i="3"/>
  <c r="G23" i="3"/>
  <c r="G22" i="3"/>
  <c r="G21" i="3"/>
  <c r="G17" i="3"/>
  <c r="G18" i="3"/>
  <c r="G19" i="3"/>
  <c r="G20" i="3"/>
  <c r="G16" i="3"/>
  <c r="G12" i="3"/>
  <c r="G13" i="3"/>
  <c r="G14" i="3"/>
  <c r="G15" i="3"/>
  <c r="G11" i="3"/>
  <c r="G6" i="3"/>
  <c r="B31" i="4" l="1"/>
  <c r="B55" i="3"/>
  <c r="B54" i="3"/>
  <c r="C11" i="3"/>
  <c r="B53" i="3"/>
  <c r="C47" i="2"/>
  <c r="B47" i="2" s="1"/>
  <c r="G31" i="2"/>
  <c r="C41" i="2"/>
  <c r="D47" i="2"/>
  <c r="D41" i="2"/>
  <c r="C35" i="2"/>
  <c r="D35" i="2"/>
  <c r="G47" i="2"/>
  <c r="G41" i="2"/>
  <c r="G35" i="2"/>
  <c r="B51" i="2"/>
  <c r="B50" i="2"/>
  <c r="B49" i="2"/>
  <c r="B48" i="2"/>
  <c r="B45" i="2"/>
  <c r="B44" i="2"/>
  <c r="B43" i="2"/>
  <c r="B42" i="2"/>
  <c r="B39" i="2"/>
  <c r="B38" i="2"/>
  <c r="B37" i="2"/>
  <c r="B36" i="2"/>
  <c r="B56" i="3" l="1"/>
  <c r="D53" i="3" s="1"/>
  <c r="G5" i="3"/>
  <c r="E4" i="2"/>
  <c r="D52" i="3" l="1"/>
  <c r="B57" i="3" s="1"/>
  <c r="H31" i="4" s="1"/>
  <c r="D55" i="3"/>
  <c r="D54" i="3"/>
  <c r="B31" i="2"/>
  <c r="G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Stevenson</author>
  </authors>
  <commentList>
    <comment ref="B2" authorId="0" shapeId="0" xr:uid="{EF3F4EC1-FD16-48C7-BB0B-22069146BF54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enter data in </t>
        </r>
        <r>
          <rPr>
            <b/>
            <sz val="10"/>
            <color indexed="81"/>
            <rFont val="Arial"/>
            <family val="2"/>
            <scheme val="major"/>
          </rPr>
          <t>gray</t>
        </r>
        <r>
          <rPr>
            <sz val="10"/>
            <color indexed="81"/>
            <rFont val="Arial"/>
            <family val="2"/>
            <scheme val="major"/>
          </rPr>
          <t xml:space="preserve"> cells only
Can print out the </t>
        </r>
        <r>
          <rPr>
            <b/>
            <sz val="10"/>
            <color indexed="81"/>
            <rFont val="Arial"/>
            <family val="2"/>
            <scheme val="major"/>
          </rPr>
          <t>Example</t>
        </r>
        <r>
          <rPr>
            <sz val="10"/>
            <color indexed="81"/>
            <rFont val="Arial"/>
            <family val="2"/>
            <scheme val="major"/>
          </rPr>
          <t xml:space="preserve"> tab as a guide</t>
        </r>
      </text>
    </comment>
    <comment ref="A7" authorId="0" shapeId="0" xr:uid="{642DE236-B648-476C-9E2F-7578D74EA836}">
      <text>
        <r>
          <rPr>
            <sz val="9"/>
            <color indexed="81"/>
            <rFont val="Tahoma"/>
            <family val="2"/>
          </rPr>
          <t xml:space="preserve">
  </t>
        </r>
        <r>
          <rPr>
            <sz val="10"/>
            <color indexed="81"/>
            <rFont val="Arial"/>
            <family val="2"/>
            <scheme val="major"/>
          </rPr>
          <t xml:space="preserve">Please:
  1) Go into your </t>
        </r>
        <r>
          <rPr>
            <b/>
            <sz val="10"/>
            <color indexed="81"/>
            <rFont val="Arial"/>
            <family val="2"/>
            <scheme val="major"/>
          </rPr>
          <t>LinkedIn</t>
        </r>
        <r>
          <rPr>
            <sz val="10"/>
            <color indexed="81"/>
            <rFont val="Arial"/>
            <family val="2"/>
            <scheme val="major"/>
          </rPr>
          <t xml:space="preserve">
  2) Go to </t>
        </r>
        <r>
          <rPr>
            <b/>
            <sz val="10"/>
            <color indexed="81"/>
            <rFont val="Arial"/>
            <family val="2"/>
            <scheme val="major"/>
          </rPr>
          <t>main screen</t>
        </r>
        <r>
          <rPr>
            <sz val="10"/>
            <color indexed="81"/>
            <rFont val="Arial"/>
            <family val="2"/>
            <scheme val="major"/>
          </rPr>
          <t xml:space="preserve"> with your picture
  3) Click on </t>
        </r>
        <r>
          <rPr>
            <b/>
            <sz val="10"/>
            <color indexed="81"/>
            <rFont val="Arial"/>
            <family val="2"/>
            <scheme val="major"/>
          </rPr>
          <t>"Contact Info"</t>
        </r>
        <r>
          <rPr>
            <sz val="10"/>
            <color indexed="81"/>
            <rFont val="Arial"/>
            <family val="2"/>
            <scheme val="major"/>
          </rPr>
          <t xml:space="preserve">
  4) Copy link below </t>
        </r>
        <r>
          <rPr>
            <b/>
            <sz val="10"/>
            <color indexed="81"/>
            <rFont val="Arial"/>
            <family val="2"/>
            <scheme val="major"/>
          </rPr>
          <t>"Your Profile"</t>
        </r>
        <r>
          <rPr>
            <sz val="10"/>
            <color indexed="81"/>
            <rFont val="Arial"/>
            <family val="2"/>
            <scheme val="major"/>
          </rPr>
          <t xml:space="preserve">
  5) Paste </t>
        </r>
        <r>
          <rPr>
            <b/>
            <sz val="10"/>
            <color indexed="81"/>
            <rFont val="Arial"/>
            <family val="2"/>
            <scheme val="major"/>
          </rPr>
          <t>link</t>
        </r>
        <r>
          <rPr>
            <sz val="10"/>
            <color indexed="81"/>
            <rFont val="Arial"/>
            <family val="2"/>
            <scheme val="major"/>
          </rPr>
          <t xml:space="preserve"> into cell</t>
        </r>
      </text>
    </comment>
    <comment ref="G13" authorId="0" shapeId="0" xr:uid="{BF21FBCB-EC1A-4DFA-8101-8B3DDF53D11A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Years in this column should equal your </t>
        </r>
        <r>
          <rPr>
            <b/>
            <sz val="10"/>
            <color indexed="81"/>
            <rFont val="Arial"/>
            <family val="2"/>
            <scheme val="major"/>
          </rPr>
          <t>TOTAL Sales Experience</t>
        </r>
      </text>
    </comment>
    <comment ref="A24" authorId="0" shapeId="0" xr:uid="{CBEBC78B-2D74-4B80-B069-B06013AD7C2F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enter the </t>
        </r>
        <r>
          <rPr>
            <b/>
            <sz val="10"/>
            <color indexed="81"/>
            <rFont val="Arial"/>
            <family val="2"/>
            <scheme val="major"/>
          </rPr>
          <t>Number of Company(ies)</t>
        </r>
        <r>
          <rPr>
            <sz val="10"/>
            <color indexed="81"/>
            <rFont val="Arial"/>
            <family val="2"/>
            <scheme val="major"/>
          </rPr>
          <t xml:space="preserve"> you worked at last year
Example:
1 Company last year
</t>
        </r>
      </text>
    </comment>
    <comment ref="D24" authorId="0" shapeId="0" xr:uid="{A0BE89D6-85D6-4C63-96D6-5FEDB65A1AA9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enter the </t>
        </r>
        <r>
          <rPr>
            <b/>
            <sz val="10"/>
            <color indexed="81"/>
            <rFont val="Arial"/>
            <family val="2"/>
            <scheme val="major"/>
          </rPr>
          <t>Number of Year(s)</t>
        </r>
        <r>
          <rPr>
            <sz val="10"/>
            <color indexed="81"/>
            <rFont val="Arial"/>
            <family val="2"/>
            <scheme val="major"/>
          </rPr>
          <t xml:space="preserve"> you have worked at Current Company
</t>
        </r>
      </text>
    </comment>
    <comment ref="E24" authorId="0" shapeId="0" xr:uid="{AE7F27F0-5C34-427D-AE37-58A47E8D7CDC}">
      <text>
        <r>
          <rPr>
            <sz val="10"/>
            <color indexed="81"/>
            <rFont val="Arial"/>
            <family val="2"/>
            <scheme val="major"/>
          </rPr>
          <t xml:space="preserve">
Please replace "?" with name of your </t>
        </r>
        <r>
          <rPr>
            <b/>
            <sz val="10"/>
            <color indexed="81"/>
            <rFont val="Arial"/>
            <family val="2"/>
            <scheme val="major"/>
          </rPr>
          <t>Current Company</t>
        </r>
        <r>
          <rPr>
            <sz val="10"/>
            <color indexed="81"/>
            <rFont val="Arial"/>
            <family val="2"/>
            <scheme val="major"/>
          </rPr>
          <t xml:space="preserve">
Example:
Currently:  Apple</t>
        </r>
      </text>
    </comment>
    <comment ref="H24" authorId="0" shapeId="0" xr:uid="{AC9A27F7-2ADA-4A05-9586-E6C86CA17A9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>Please look at</t>
        </r>
        <r>
          <rPr>
            <b/>
            <sz val="10"/>
            <color indexed="81"/>
            <rFont val="Arial"/>
            <family val="2"/>
            <scheme val="major"/>
          </rPr>
          <t xml:space="preserve"> Example</t>
        </r>
        <r>
          <rPr>
            <sz val="10"/>
            <color indexed="81"/>
            <rFont val="Arial"/>
            <family val="2"/>
            <scheme val="major"/>
          </rPr>
          <t xml:space="preserve"> tab if you need suggestions</t>
        </r>
      </text>
    </comment>
    <comment ref="F31" authorId="0" shapeId="0" xr:uid="{03C45897-E81F-4555-90E0-85E082E445FA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replace "?" with </t>
        </r>
        <r>
          <rPr>
            <b/>
            <sz val="10"/>
            <color indexed="81"/>
            <rFont val="Arial"/>
            <family val="2"/>
            <scheme val="major"/>
          </rPr>
          <t>5</t>
        </r>
        <r>
          <rPr>
            <sz val="10"/>
            <color indexed="81"/>
            <rFont val="Arial"/>
            <family val="2"/>
            <scheme val="major"/>
          </rPr>
          <t xml:space="preserve"> or </t>
        </r>
        <r>
          <rPr>
            <b/>
            <sz val="10"/>
            <color indexed="81"/>
            <rFont val="Arial"/>
            <family val="2"/>
            <scheme val="major"/>
          </rPr>
          <t>15</t>
        </r>
        <r>
          <rPr>
            <sz val="10"/>
            <color indexed="81"/>
            <rFont val="Arial"/>
            <family val="2"/>
            <scheme val="major"/>
          </rPr>
          <t xml:space="preserve"> or </t>
        </r>
        <r>
          <rPr>
            <b/>
            <sz val="10"/>
            <color indexed="81"/>
            <rFont val="Arial"/>
            <family val="2"/>
            <scheme val="major"/>
          </rPr>
          <t>25</t>
        </r>
        <r>
          <rPr>
            <sz val="10"/>
            <color indexed="81"/>
            <rFont val="Arial"/>
            <family val="2"/>
            <scheme val="major"/>
          </rPr>
          <t xml:space="preserve">
Example:
Top 5% or Top 15% or Top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 shapeId="0" xr:uid="{1CF9B0D7-D22E-4A00-8985-2F9694B71E04}">
      <text>
        <r>
          <rPr>
            <sz val="10"/>
            <color indexed="81"/>
            <rFont val="Arial"/>
            <family val="2"/>
            <scheme val="major"/>
          </rPr>
          <t xml:space="preserve">
When done filling in Template:
1) Please </t>
        </r>
        <r>
          <rPr>
            <b/>
            <sz val="10"/>
            <color indexed="81"/>
            <rFont val="Arial"/>
            <family val="2"/>
            <scheme val="major"/>
          </rPr>
          <t>send file</t>
        </r>
        <r>
          <rPr>
            <sz val="10"/>
            <color indexed="81"/>
            <rFont val="Arial"/>
            <family val="2"/>
            <scheme val="major"/>
          </rPr>
          <t xml:space="preserve"> to:  MyRepSheet@RepSheet.ai
2) We add </t>
        </r>
        <r>
          <rPr>
            <b/>
            <sz val="10"/>
            <color indexed="81"/>
            <rFont val="Arial"/>
            <family val="2"/>
            <scheme val="major"/>
          </rPr>
          <t>GOLD, SILVER or BRONZE</t>
        </r>
        <r>
          <rPr>
            <sz val="10"/>
            <color indexed="81"/>
            <rFont val="Arial"/>
            <family val="2"/>
            <scheme val="major"/>
          </rPr>
          <t xml:space="preserve">
3) We send you </t>
        </r>
        <r>
          <rPr>
            <b/>
            <sz val="10"/>
            <color indexed="81"/>
            <rFont val="Arial"/>
            <family val="2"/>
            <scheme val="major"/>
          </rPr>
          <t xml:space="preserve">DocuSign
</t>
        </r>
        <r>
          <rPr>
            <sz val="10"/>
            <color indexed="81"/>
            <rFont val="Arial"/>
            <family val="2"/>
            <scheme val="major"/>
          </rPr>
          <t xml:space="preserve">4) Please </t>
        </r>
        <r>
          <rPr>
            <b/>
            <sz val="10"/>
            <color indexed="81"/>
            <rFont val="Arial"/>
            <family val="2"/>
            <scheme val="major"/>
          </rPr>
          <t>sign</t>
        </r>
        <r>
          <rPr>
            <sz val="10"/>
            <color indexed="81"/>
            <rFont val="Arial"/>
            <family val="2"/>
            <scheme val="major"/>
          </rPr>
          <t xml:space="preserve"> it
5) Please print out / email Rep Sheet as </t>
        </r>
        <r>
          <rPr>
            <b/>
            <sz val="10"/>
            <color indexed="81"/>
            <rFont val="Arial"/>
            <family val="2"/>
            <scheme val="major"/>
          </rPr>
          <t>.pdf</t>
        </r>
        <r>
          <rPr>
            <sz val="10"/>
            <color indexed="81"/>
            <rFont val="Arial"/>
            <family val="2"/>
            <scheme val="major"/>
          </rPr>
          <t xml:space="preserve"> to whomever you like
(Entire process is </t>
        </r>
        <r>
          <rPr>
            <b/>
            <sz val="10"/>
            <color indexed="81"/>
            <rFont val="Arial"/>
            <family val="2"/>
            <scheme val="major"/>
          </rPr>
          <t>free</t>
        </r>
        <r>
          <rPr>
            <sz val="10"/>
            <color indexed="81"/>
            <rFont val="Arial"/>
            <family val="2"/>
            <scheme val="major"/>
          </rPr>
          <t>)</t>
        </r>
      </text>
    </comment>
  </commentList>
</comments>
</file>

<file path=xl/sharedStrings.xml><?xml version="1.0" encoding="utf-8"?>
<sst xmlns="http://schemas.openxmlformats.org/spreadsheetml/2006/main" count="311" uniqueCount="136">
  <si>
    <t>REP SHEET</t>
  </si>
  <si>
    <t xml:space="preserve"> Name</t>
  </si>
  <si>
    <t xml:space="preserve"> Job Title</t>
  </si>
  <si>
    <t>Numbers of:</t>
  </si>
  <si>
    <t xml:space="preserve"> Company</t>
  </si>
  <si>
    <t>Gold based on:</t>
  </si>
  <si>
    <t xml:space="preserve"> Phone</t>
  </si>
  <si>
    <t>1)  Annual Numbers on Sales Resume</t>
  </si>
  <si>
    <t xml:space="preserve"> Email</t>
  </si>
  <si>
    <t>2)  President Clubs / Awards / Promotions</t>
  </si>
  <si>
    <t xml:space="preserve"> LinkedIn</t>
  </si>
  <si>
    <t>3)  Length of Jobs / Quality of Companies</t>
  </si>
  <si>
    <t xml:space="preserve"> Objective</t>
  </si>
  <si>
    <t>Position Wanted</t>
  </si>
  <si>
    <t>Industry</t>
  </si>
  <si>
    <t>Company Size</t>
  </si>
  <si>
    <t>Location (City, State or Area)</t>
  </si>
  <si>
    <t xml:space="preserve">To obtain: </t>
  </si>
  <si>
    <t>Pre-IPO Start-up</t>
  </si>
  <si>
    <t>Years</t>
  </si>
  <si>
    <t xml:space="preserve">  TOTAL Sales Experience</t>
  </si>
  <si>
    <t xml:space="preserve"> "Closing" Experience</t>
  </si>
  <si>
    <t xml:space="preserve">  Software</t>
  </si>
  <si>
    <t xml:space="preserve">  Hardware</t>
  </si>
  <si>
    <t xml:space="preserve">  OUTSIDE</t>
  </si>
  <si>
    <t xml:space="preserve">  Hunter</t>
  </si>
  <si>
    <t xml:space="preserve">  SaaS</t>
  </si>
  <si>
    <t xml:space="preserve">  INSIDE</t>
  </si>
  <si>
    <t xml:space="preserve">  Farmer</t>
  </si>
  <si>
    <t xml:space="preserve">  CyberSecurity</t>
  </si>
  <si>
    <t xml:space="preserve">  Big Data / Analytics</t>
  </si>
  <si>
    <t xml:space="preserve">  Total (Carrying Quota)</t>
  </si>
  <si>
    <t xml:space="preserve">  VP or above (people)</t>
  </si>
  <si>
    <t xml:space="preserve">  Artificial Intelligence / Machine Learning</t>
  </si>
  <si>
    <t xml:space="preserve">  Enterprise (Global 2000)</t>
  </si>
  <si>
    <t xml:space="preserve">  Director (people)</t>
  </si>
  <si>
    <t xml:space="preserve">  E-commerce</t>
  </si>
  <si>
    <t xml:space="preserve">  Mid-Market </t>
  </si>
  <si>
    <t xml:space="preserve">  Manager (people)</t>
  </si>
  <si>
    <t xml:space="preserve">  FinTech</t>
  </si>
  <si>
    <t xml:space="preserve">  SMB (&lt; 500 employees)</t>
  </si>
  <si>
    <t xml:space="preserve">  Individual Contributor</t>
  </si>
  <si>
    <t xml:space="preserve">  Other</t>
  </si>
  <si>
    <t>Number</t>
  </si>
  <si>
    <t>of Companies Worked</t>
  </si>
  <si>
    <t xml:space="preserve">  Years Average</t>
  </si>
  <si>
    <t>Why Left Each Company? (brief reason)</t>
  </si>
  <si>
    <t xml:space="preserve">  Currently:  ?</t>
  </si>
  <si>
    <t xml:space="preserve">  Last Company:  ?</t>
  </si>
  <si>
    <t xml:space="preserve">  3rd Company:  ?</t>
  </si>
  <si>
    <t>$M</t>
  </si>
  <si>
    <t>Annual</t>
  </si>
  <si>
    <t xml:space="preserve">President </t>
  </si>
  <si>
    <t>Top</t>
  </si>
  <si>
    <t>Promotion</t>
  </si>
  <si>
    <t>Achievements</t>
  </si>
  <si>
    <t>% of Quota</t>
  </si>
  <si>
    <t>Attained</t>
  </si>
  <si>
    <t>Quota</t>
  </si>
  <si>
    <t>Club</t>
  </si>
  <si>
    <t>Talent</t>
  </si>
  <si>
    <t>Last 3 yr ave</t>
  </si>
  <si>
    <t>Top ?%</t>
  </si>
  <si>
    <t>Yes or No</t>
  </si>
  <si>
    <t>Year of</t>
  </si>
  <si>
    <t>Degree</t>
  </si>
  <si>
    <t>Major</t>
  </si>
  <si>
    <t>D1,D2,D3</t>
  </si>
  <si>
    <t>College</t>
  </si>
  <si>
    <t>My DocuSign certifies Rep Sheet as accurate</t>
  </si>
  <si>
    <t>Graduation</t>
  </si>
  <si>
    <t>Degree?</t>
  </si>
  <si>
    <t>Athlete</t>
  </si>
  <si>
    <t>CyberSecurity</t>
  </si>
  <si>
    <t>Like job but just looking around</t>
  </si>
  <si>
    <t>Top 5%</t>
  </si>
  <si>
    <t>Top 15%</t>
  </si>
  <si>
    <t>Yes</t>
  </si>
  <si>
    <t>Top 25%</t>
  </si>
  <si>
    <t>TEMPLATE</t>
  </si>
  <si>
    <t>EXAMPLE</t>
  </si>
  <si>
    <t>Data for Charts:</t>
  </si>
  <si>
    <t>Chart 1:</t>
  </si>
  <si>
    <t>No Club</t>
  </si>
  <si>
    <t>Chart 2:</t>
  </si>
  <si>
    <t>% of Annual Quota</t>
  </si>
  <si>
    <t>REP SHEET:  One-page, Numerical, Standardized &amp; Certified</t>
  </si>
  <si>
    <r>
      <rPr>
        <b/>
        <sz val="14"/>
        <color rgb="FFF1C232"/>
        <rFont val="Arial"/>
        <family val="2"/>
      </rPr>
      <t>GOLD</t>
    </r>
    <r>
      <rPr>
        <sz val="14"/>
        <color rgb="FF000000"/>
        <rFont val="Arial"/>
        <family val="2"/>
      </rPr>
      <t xml:space="preserve"> = Top 5% Talent</t>
    </r>
  </si>
  <si>
    <r>
      <rPr>
        <b/>
        <sz val="14"/>
        <color rgb="FFB7B7B7"/>
        <rFont val="Arial"/>
        <family val="2"/>
      </rPr>
      <t>SILVER</t>
    </r>
    <r>
      <rPr>
        <sz val="14"/>
        <color rgb="FF000000"/>
        <rFont val="Arial"/>
        <family val="2"/>
      </rPr>
      <t xml:space="preserve"> = Top 15% Talent</t>
    </r>
  </si>
  <si>
    <r>
      <rPr>
        <b/>
        <sz val="14"/>
        <color rgb="FF7F6000"/>
        <rFont val="Arial"/>
        <family val="2"/>
      </rPr>
      <t>BRONZE</t>
    </r>
    <r>
      <rPr>
        <sz val="14"/>
        <color rgb="FF000000"/>
        <rFont val="Arial"/>
        <family val="2"/>
      </rPr>
      <t xml:space="preserve"> = Top 25% Talent</t>
    </r>
  </si>
  <si>
    <t>BA</t>
  </si>
  <si>
    <t>Business</t>
  </si>
  <si>
    <t>St. Mary's College</t>
  </si>
  <si>
    <t>D1 hoops</t>
  </si>
  <si>
    <t xml:space="preserve">             DocuSigned by:</t>
  </si>
  <si>
    <t>Jen Daly</t>
  </si>
  <si>
    <t>Mid-Market Inside Sales Rep</t>
  </si>
  <si>
    <t>FireEye</t>
  </si>
  <si>
    <t>(650) 269 - 1234</t>
  </si>
  <si>
    <t>jen.daly@gmail.com</t>
  </si>
  <si>
    <t>Enterprise ISR</t>
  </si>
  <si>
    <t>San Francisco, CA</t>
  </si>
  <si>
    <t xml:space="preserve">  Currently:  FireEye</t>
  </si>
  <si>
    <t>Recruited out by former boss with promotion</t>
  </si>
  <si>
    <t>Q4 '20</t>
  </si>
  <si>
    <t>Q3 '20</t>
  </si>
  <si>
    <t>Q2 '20</t>
  </si>
  <si>
    <t>Q1 '20</t>
  </si>
  <si>
    <t>Q4 '19</t>
  </si>
  <si>
    <t>Q3 '19</t>
  </si>
  <si>
    <t>Q2 '19</t>
  </si>
  <si>
    <t>Q1 '19</t>
  </si>
  <si>
    <t>None</t>
  </si>
  <si>
    <t>No</t>
  </si>
  <si>
    <t>Q4</t>
  </si>
  <si>
    <t>Q3</t>
  </si>
  <si>
    <t>Q2</t>
  </si>
  <si>
    <t>Q1</t>
  </si>
  <si>
    <t>2020</t>
  </si>
  <si>
    <t>2019</t>
  </si>
  <si>
    <t xml:space="preserve">  Last Company:  Okta</t>
  </si>
  <si>
    <t>Data for President Club Calulation</t>
  </si>
  <si>
    <t xml:space="preserve">Counting </t>
  </si>
  <si>
    <t>Test</t>
  </si>
  <si>
    <t>of Yes</t>
  </si>
  <si>
    <t>Data for Achievements calculation</t>
  </si>
  <si>
    <t>Number of</t>
  </si>
  <si>
    <t>&gt;= 100%</t>
  </si>
  <si>
    <t>Q4 '21</t>
  </si>
  <si>
    <t>Q3 '21</t>
  </si>
  <si>
    <t>Q2 '21</t>
  </si>
  <si>
    <t>Q1 '21</t>
  </si>
  <si>
    <r>
      <t xml:space="preserve">2022 </t>
    </r>
    <r>
      <rPr>
        <b/>
        <sz val="14"/>
        <color rgb="FFF1C232"/>
        <rFont val="Arial"/>
        <family val="2"/>
      </rPr>
      <t>GOLD</t>
    </r>
  </si>
  <si>
    <t>2021</t>
  </si>
  <si>
    <t>linkedin/in/jendaly</t>
  </si>
  <si>
    <r>
      <t xml:space="preserve">           </t>
    </r>
    <r>
      <rPr>
        <sz val="14"/>
        <color theme="1"/>
        <rFont val="Script MT Bold"/>
        <family val="4"/>
      </rPr>
      <t>Jen Daly</t>
    </r>
    <r>
      <rPr>
        <sz val="14"/>
        <color theme="1"/>
        <rFont val="Arial"/>
        <family val="2"/>
      </rPr>
      <t xml:space="preserve">                 11/30/21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</si>
</sst>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&quot;$&quot;#,##0"/>
  </numFmts>
  <fonts count="29" x14ac:knownFonts="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7F6000"/>
      <name val="Arial"/>
      <family val="2"/>
    </font>
    <font>
      <b/>
      <sz val="14"/>
      <color rgb="FFF1C232"/>
      <name val="Arial"/>
      <family val="2"/>
    </font>
    <font>
      <u/>
      <sz val="10"/>
      <color theme="1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B7B7B7"/>
      <name val="Arial"/>
      <family val="2"/>
    </font>
    <font>
      <b/>
      <sz val="14"/>
      <color rgb="FF000000"/>
      <name val="Arial"/>
      <family val="2"/>
    </font>
    <font>
      <b/>
      <sz val="14"/>
      <color rgb="FF34A853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Script MT Bold"/>
      <family val="4"/>
    </font>
    <font>
      <sz val="10"/>
      <color indexed="81"/>
      <name val="Arial"/>
      <family val="2"/>
      <scheme val="major"/>
    </font>
    <font>
      <sz val="9"/>
      <color indexed="81"/>
      <name val="Tahoma"/>
      <family val="2"/>
    </font>
    <font>
      <b/>
      <sz val="10"/>
      <color indexed="81"/>
      <name val="Arial"/>
      <family val="2"/>
      <scheme val="major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4" tint="-0.249977111117893"/>
      <name val="Arial"/>
      <family val="2"/>
    </font>
    <font>
      <b/>
      <sz val="14"/>
      <color theme="10"/>
      <name val="Arial"/>
      <family val="2"/>
    </font>
    <font>
      <b/>
      <sz val="14"/>
      <name val="Arial"/>
      <family val="2"/>
      <scheme val="major"/>
    </font>
    <font>
      <b/>
      <sz val="10"/>
      <color rgb="FF000000"/>
      <name val="Arial"/>
      <family val="2"/>
      <scheme val="major"/>
    </font>
    <font>
      <sz val="10"/>
      <color rgb="FF000000"/>
      <name val="Aria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rgb="FFFFFFFF"/>
      </patternFill>
    </fill>
  </fills>
  <borders count="4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1" fillId="0" borderId="0" applyFont="0" applyFill="0" applyBorder="0" applyAlignment="0" applyProtection="0"/>
  </cellStyleXfs>
  <cellXfs count="372">
    <xf numFmtId="0" fontId="0" fillId="0" borderId="0" xfId="0" applyFont="1" applyAlignment="1"/>
    <xf numFmtId="0" fontId="2" fillId="0" borderId="28" xfId="0" applyFont="1" applyBorder="1" applyAlignment="1"/>
    <xf numFmtId="0" fontId="3" fillId="0" borderId="10" xfId="0" applyFont="1" applyBorder="1"/>
    <xf numFmtId="0" fontId="3" fillId="0" borderId="29" xfId="0" applyFont="1" applyBorder="1"/>
    <xf numFmtId="0" fontId="2" fillId="0" borderId="19" xfId="0" applyFont="1" applyBorder="1" applyAlignment="1"/>
    <xf numFmtId="0" fontId="3" fillId="0" borderId="7" xfId="0" applyFont="1" applyBorder="1"/>
    <xf numFmtId="0" fontId="3" fillId="0" borderId="21" xfId="0" applyFont="1" applyBorder="1"/>
    <xf numFmtId="0" fontId="3" fillId="0" borderId="26" xfId="0" applyFont="1" applyBorder="1"/>
    <xf numFmtId="0" fontId="3" fillId="0" borderId="25" xfId="0" applyFon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/>
    <xf numFmtId="0" fontId="1" fillId="0" borderId="4" xfId="0" applyFont="1" applyBorder="1" applyAlignment="1">
      <alignment horizontal="left"/>
    </xf>
    <xf numFmtId="0" fontId="1" fillId="2" borderId="5" xfId="0" applyFont="1" applyFill="1" applyBorder="1" applyAlignment="1"/>
    <xf numFmtId="0" fontId="8" fillId="0" borderId="4" xfId="0" applyFont="1" applyBorder="1" applyAlignment="1">
      <alignment horizontal="right"/>
    </xf>
    <xf numFmtId="0" fontId="8" fillId="2" borderId="5" xfId="0" applyFont="1" applyFill="1" applyBorder="1" applyAlignment="1"/>
    <xf numFmtId="0" fontId="8" fillId="0" borderId="6" xfId="0" applyFont="1" applyBorder="1" applyAlignment="1">
      <alignment horizontal="left"/>
    </xf>
    <xf numFmtId="0" fontId="8" fillId="2" borderId="8" xfId="0" applyFont="1" applyFill="1" applyBorder="1" applyAlignment="1"/>
    <xf numFmtId="0" fontId="1" fillId="0" borderId="4" xfId="0" applyFont="1" applyBorder="1" applyAlignment="1">
      <alignment horizontal="right"/>
    </xf>
    <xf numFmtId="0" fontId="1" fillId="2" borderId="0" xfId="0" applyFont="1" applyFill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8" fillId="2" borderId="4" xfId="0" applyNumberFormat="1" applyFont="1" applyFill="1" applyBorder="1"/>
    <xf numFmtId="1" fontId="8" fillId="2" borderId="0" xfId="0" applyNumberFormat="1" applyFont="1" applyFill="1"/>
    <xf numFmtId="0" fontId="1" fillId="0" borderId="4" xfId="0" applyFont="1" applyBorder="1" applyAlignment="1"/>
    <xf numFmtId="164" fontId="1" fillId="0" borderId="0" xfId="0" applyNumberFormat="1" applyFont="1" applyAlignment="1"/>
    <xf numFmtId="0" fontId="1" fillId="0" borderId="0" xfId="0" applyFont="1" applyAlignment="1">
      <alignment horizontal="right"/>
    </xf>
    <xf numFmtId="0" fontId="8" fillId="0" borderId="5" xfId="0" applyFont="1" applyBorder="1" applyAlignment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/>
    <xf numFmtId="0" fontId="8" fillId="0" borderId="10" xfId="0" applyFont="1" applyBorder="1" applyAlignment="1">
      <alignment horizontal="left"/>
    </xf>
    <xf numFmtId="164" fontId="1" fillId="0" borderId="10" xfId="0" applyNumberFormat="1" applyFont="1" applyBorder="1" applyAlignment="1"/>
    <xf numFmtId="0" fontId="1" fillId="0" borderId="11" xfId="0" applyFont="1" applyBorder="1" applyAlignment="1">
      <alignment horizontal="left"/>
    </xf>
    <xf numFmtId="3" fontId="12" fillId="2" borderId="4" xfId="0" applyNumberFormat="1" applyFont="1" applyFill="1" applyBorder="1" applyAlignment="1">
      <alignment horizontal="right"/>
    </xf>
    <xf numFmtId="0" fontId="10" fillId="2" borderId="0" xfId="0" applyFont="1" applyFill="1" applyAlignment="1"/>
    <xf numFmtId="9" fontId="13" fillId="2" borderId="0" xfId="0" applyNumberFormat="1" applyFont="1" applyFill="1" applyAlignment="1"/>
    <xf numFmtId="1" fontId="1" fillId="2" borderId="0" xfId="0" applyNumberFormat="1" applyFont="1" applyFill="1" applyAlignment="1"/>
    <xf numFmtId="0" fontId="8" fillId="2" borderId="5" xfId="0" applyFont="1" applyFill="1" applyBorder="1" applyAlignment="1">
      <alignment horizontal="left"/>
    </xf>
    <xf numFmtId="0" fontId="1" fillId="0" borderId="6" xfId="0" applyFont="1" applyBorder="1" applyAlignment="1"/>
    <xf numFmtId="0" fontId="1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9" fontId="12" fillId="0" borderId="25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9" fontId="12" fillId="2" borderId="25" xfId="0" applyNumberFormat="1" applyFont="1" applyFill="1" applyBorder="1" applyAlignment="1">
      <alignment horizontal="center"/>
    </xf>
    <xf numFmtId="166" fontId="12" fillId="2" borderId="0" xfId="0" applyNumberFormat="1" applyFont="1" applyFill="1" applyAlignment="1">
      <alignment horizontal="center"/>
    </xf>
    <xf numFmtId="3" fontId="12" fillId="2" borderId="26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9" fontId="12" fillId="0" borderId="19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9" fontId="12" fillId="2" borderId="19" xfId="0" applyNumberFormat="1" applyFont="1" applyFill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/>
    </xf>
    <xf numFmtId="3" fontId="12" fillId="2" borderId="21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0" fillId="0" borderId="4" xfId="0" applyFont="1" applyBorder="1"/>
    <xf numFmtId="0" fontId="10" fillId="0" borderId="25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25" xfId="0" applyFont="1" applyBorder="1"/>
    <xf numFmtId="3" fontId="10" fillId="0" borderId="0" xfId="0" applyNumberFormat="1" applyFont="1" applyAlignment="1">
      <alignment horizontal="center"/>
    </xf>
    <xf numFmtId="0" fontId="12" fillId="0" borderId="27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9" fontId="10" fillId="0" borderId="25" xfId="0" applyNumberFormat="1" applyFont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0" fontId="10" fillId="2" borderId="25" xfId="0" applyFont="1" applyFill="1" applyBorder="1" applyAlignment="1">
      <alignment horizontal="center"/>
    </xf>
    <xf numFmtId="166" fontId="10" fillId="2" borderId="0" xfId="0" applyNumberFormat="1" applyFont="1" applyFill="1" applyAlignment="1">
      <alignment horizontal="center"/>
    </xf>
    <xf numFmtId="3" fontId="10" fillId="2" borderId="26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4" fontId="10" fillId="2" borderId="26" xfId="0" applyNumberFormat="1" applyFont="1" applyFill="1" applyBorder="1" applyAlignment="1">
      <alignment horizontal="center"/>
    </xf>
    <xf numFmtId="166" fontId="10" fillId="2" borderId="0" xfId="0" applyNumberFormat="1" applyFont="1" applyFill="1" applyAlignment="1"/>
    <xf numFmtId="0" fontId="10" fillId="0" borderId="8" xfId="0" applyFont="1" applyBorder="1" applyAlignment="1">
      <alignment horizontal="left"/>
    </xf>
    <xf numFmtId="0" fontId="10" fillId="0" borderId="24" xfId="0" applyFont="1" applyBorder="1" applyAlignment="1">
      <alignment horizontal="center"/>
    </xf>
    <xf numFmtId="9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34" xfId="0" applyFont="1" applyBorder="1" applyAlignment="1"/>
    <xf numFmtId="0" fontId="15" fillId="0" borderId="17" xfId="0" applyFont="1" applyBorder="1" applyAlignment="1">
      <alignment horizontal="center"/>
    </xf>
    <xf numFmtId="166" fontId="12" fillId="3" borderId="0" xfId="0" applyNumberFormat="1" applyFont="1" applyFill="1" applyAlignment="1" applyProtection="1">
      <alignment horizontal="center" vertical="center"/>
      <protection locked="0"/>
    </xf>
    <xf numFmtId="0" fontId="3" fillId="0" borderId="5" xfId="0" applyFont="1" applyBorder="1" applyAlignment="1"/>
    <xf numFmtId="0" fontId="10" fillId="0" borderId="0" xfId="0" applyFont="1" applyAlignment="1"/>
    <xf numFmtId="4" fontId="12" fillId="2" borderId="0" xfId="0" applyNumberFormat="1" applyFont="1" applyFill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0" fillId="0" borderId="0" xfId="0" applyFont="1" applyBorder="1" applyAlignment="1"/>
    <xf numFmtId="9" fontId="3" fillId="0" borderId="0" xfId="0" applyNumberFormat="1" applyFont="1" applyBorder="1" applyAlignment="1"/>
    <xf numFmtId="0" fontId="4" fillId="0" borderId="0" xfId="0" applyFont="1" applyBorder="1" applyAlignment="1">
      <alignment horizontal="right"/>
    </xf>
    <xf numFmtId="9" fontId="3" fillId="0" borderId="0" xfId="0" applyNumberFormat="1" applyFont="1" applyBorder="1"/>
    <xf numFmtId="0" fontId="0" fillId="0" borderId="35" xfId="0" applyFont="1" applyBorder="1" applyAlignment="1"/>
    <xf numFmtId="0" fontId="3" fillId="0" borderId="0" xfId="0" applyFont="1" applyBorder="1"/>
    <xf numFmtId="0" fontId="2" fillId="0" borderId="36" xfId="0" applyFont="1" applyBorder="1" applyAlignment="1"/>
    <xf numFmtId="0" fontId="3" fillId="0" borderId="37" xfId="0" applyFont="1" applyBorder="1"/>
    <xf numFmtId="0" fontId="3" fillId="0" borderId="38" xfId="0" applyFont="1" applyBorder="1"/>
    <xf numFmtId="0" fontId="2" fillId="0" borderId="39" xfId="0" applyFont="1" applyBorder="1" applyAlignment="1"/>
    <xf numFmtId="0" fontId="3" fillId="0" borderId="40" xfId="0" applyFont="1" applyBorder="1"/>
    <xf numFmtId="0" fontId="3" fillId="0" borderId="39" xfId="0" applyFont="1" applyBorder="1" applyAlignment="1">
      <alignment horizontal="right"/>
    </xf>
    <xf numFmtId="0" fontId="3" fillId="0" borderId="39" xfId="0" applyFont="1" applyBorder="1"/>
    <xf numFmtId="0" fontId="4" fillId="0" borderId="40" xfId="0" applyFont="1" applyBorder="1" applyAlignment="1">
      <alignment horizontal="right"/>
    </xf>
    <xf numFmtId="9" fontId="3" fillId="0" borderId="40" xfId="0" applyNumberFormat="1" applyFont="1" applyBorder="1" applyAlignment="1"/>
    <xf numFmtId="0" fontId="0" fillId="0" borderId="41" xfId="0" applyFont="1" applyBorder="1" applyAlignment="1"/>
    <xf numFmtId="0" fontId="0" fillId="0" borderId="42" xfId="0" applyFont="1" applyBorder="1" applyAlignment="1"/>
    <xf numFmtId="9" fontId="0" fillId="0" borderId="0" xfId="0" applyNumberFormat="1" applyFont="1" applyBorder="1" applyAlignment="1"/>
    <xf numFmtId="0" fontId="3" fillId="0" borderId="39" xfId="0" quotePrefix="1" applyNumberFormat="1" applyFont="1" applyBorder="1"/>
    <xf numFmtId="0" fontId="22" fillId="0" borderId="0" xfId="0" applyFont="1"/>
    <xf numFmtId="0" fontId="0" fillId="0" borderId="0" xfId="0"/>
    <xf numFmtId="0" fontId="22" fillId="0" borderId="36" xfId="0" applyFont="1" applyBorder="1"/>
    <xf numFmtId="0" fontId="23" fillId="0" borderId="37" xfId="0" applyFont="1" applyBorder="1"/>
    <xf numFmtId="0" fontId="23" fillId="0" borderId="38" xfId="0" applyFont="1" applyBorder="1"/>
    <xf numFmtId="0" fontId="22" fillId="0" borderId="39" xfId="0" applyFont="1" applyBorder="1"/>
    <xf numFmtId="0" fontId="23" fillId="0" borderId="40" xfId="0" applyFont="1" applyBorder="1"/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9" fontId="23" fillId="0" borderId="43" xfId="2" applyFont="1" applyBorder="1" applyAlignment="1">
      <alignment horizontal="center" vertical="center"/>
    </xf>
    <xf numFmtId="0" fontId="23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41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4" fillId="0" borderId="1" xfId="1" applyFont="1" applyBorder="1" applyAlignment="1">
      <alignment vertical="center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right" vertical="center"/>
      <protection locked="0"/>
    </xf>
    <xf numFmtId="0" fontId="27" fillId="0" borderId="0" xfId="0" applyFont="1"/>
    <xf numFmtId="0" fontId="28" fillId="0" borderId="0" xfId="0" applyFont="1"/>
    <xf numFmtId="0" fontId="27" fillId="0" borderId="36" xfId="0" applyFont="1" applyBorder="1"/>
    <xf numFmtId="0" fontId="28" fillId="0" borderId="37" xfId="0" applyFont="1" applyBorder="1"/>
    <xf numFmtId="0" fontId="0" fillId="0" borderId="38" xfId="0" applyBorder="1"/>
    <xf numFmtId="0" fontId="27" fillId="0" borderId="39" xfId="0" applyFont="1" applyBorder="1"/>
    <xf numFmtId="0" fontId="27" fillId="0" borderId="40" xfId="0" applyFont="1" applyBorder="1"/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/>
    <xf numFmtId="0" fontId="28" fillId="0" borderId="39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0" fillId="0" borderId="39" xfId="0" applyFont="1" applyBorder="1" applyAlignment="1"/>
    <xf numFmtId="0" fontId="0" fillId="0" borderId="40" xfId="0" applyFont="1" applyBorder="1" applyAlignment="1"/>
    <xf numFmtId="0" fontId="12" fillId="0" borderId="5" xfId="0" applyFont="1" applyFill="1" applyBorder="1" applyAlignment="1" applyProtection="1">
      <alignment horizontal="left" vertical="center"/>
    </xf>
    <xf numFmtId="0" fontId="24" fillId="0" borderId="1" xfId="1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/>
    </xf>
    <xf numFmtId="0" fontId="1" fillId="2" borderId="5" xfId="0" applyFont="1" applyFill="1" applyBorder="1" applyAlignment="1" applyProtection="1"/>
    <xf numFmtId="0" fontId="8" fillId="0" borderId="4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left"/>
    </xf>
    <xf numFmtId="0" fontId="8" fillId="2" borderId="8" xfId="0" applyFont="1" applyFill="1" applyBorder="1" applyAlignment="1" applyProtection="1"/>
    <xf numFmtId="0" fontId="1" fillId="0" borderId="4" xfId="0" applyFont="1" applyBorder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8" fillId="2" borderId="5" xfId="0" applyFont="1" applyFill="1" applyBorder="1" applyAlignment="1" applyProtection="1"/>
    <xf numFmtId="1" fontId="8" fillId="2" borderId="4" xfId="0" applyNumberFormat="1" applyFont="1" applyFill="1" applyBorder="1" applyProtection="1"/>
    <xf numFmtId="1" fontId="8" fillId="2" borderId="0" xfId="0" applyNumberFormat="1" applyFont="1" applyFill="1" applyProtection="1"/>
    <xf numFmtId="0" fontId="1" fillId="0" borderId="4" xfId="0" applyFont="1" applyBorder="1" applyAlignment="1" applyProtection="1"/>
    <xf numFmtId="164" fontId="1" fillId="0" borderId="0" xfId="0" applyNumberFormat="1" applyFont="1" applyAlignment="1" applyProtection="1"/>
    <xf numFmtId="0" fontId="1" fillId="0" borderId="0" xfId="0" applyFont="1" applyAlignment="1" applyProtection="1">
      <alignment horizontal="right"/>
    </xf>
    <xf numFmtId="0" fontId="8" fillId="0" borderId="5" xfId="0" applyFont="1" applyBorder="1" applyAlignment="1" applyProtection="1"/>
    <xf numFmtId="0" fontId="1" fillId="0" borderId="9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left"/>
    </xf>
    <xf numFmtId="164" fontId="1" fillId="0" borderId="10" xfId="0" applyNumberFormat="1" applyFont="1" applyBorder="1" applyAlignment="1" applyProtection="1"/>
    <xf numFmtId="0" fontId="1" fillId="0" borderId="11" xfId="0" applyFont="1" applyBorder="1" applyAlignment="1" applyProtection="1">
      <alignment horizontal="left"/>
    </xf>
    <xf numFmtId="0" fontId="10" fillId="2" borderId="0" xfId="0" applyFont="1" applyFill="1" applyAlignment="1" applyProtection="1"/>
    <xf numFmtId="9" fontId="13" fillId="2" borderId="0" xfId="0" applyNumberFormat="1" applyFont="1" applyFill="1" applyAlignment="1" applyProtection="1"/>
    <xf numFmtId="0" fontId="1" fillId="0" borderId="6" xfId="0" applyFont="1" applyBorder="1" applyAlignment="1" applyProtection="1"/>
    <xf numFmtId="0" fontId="1" fillId="0" borderId="7" xfId="0" applyFont="1" applyBorder="1" applyProtection="1"/>
    <xf numFmtId="0" fontId="12" fillId="0" borderId="7" xfId="0" applyFont="1" applyBorder="1" applyAlignment="1" applyProtection="1">
      <alignment horizontal="right"/>
    </xf>
    <xf numFmtId="0" fontId="12" fillId="0" borderId="8" xfId="0" applyFont="1" applyBorder="1" applyAlignment="1" applyProtection="1"/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Protection="1"/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Protection="1"/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Protection="1"/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/>
    </xf>
    <xf numFmtId="9" fontId="12" fillId="0" borderId="25" xfId="0" applyNumberFormat="1" applyFont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4" fontId="12" fillId="0" borderId="26" xfId="0" applyNumberFormat="1" applyFont="1" applyBorder="1" applyAlignment="1" applyProtection="1">
      <alignment horizontal="center"/>
    </xf>
    <xf numFmtId="9" fontId="12" fillId="2" borderId="25" xfId="0" applyNumberFormat="1" applyFont="1" applyFill="1" applyBorder="1" applyAlignment="1" applyProtection="1">
      <alignment horizontal="center"/>
    </xf>
    <xf numFmtId="166" fontId="12" fillId="2" borderId="0" xfId="0" applyNumberFormat="1" applyFont="1" applyFill="1" applyAlignment="1" applyProtection="1">
      <alignment horizontal="center"/>
    </xf>
    <xf numFmtId="3" fontId="12" fillId="2" borderId="26" xfId="0" applyNumberFormat="1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left"/>
    </xf>
    <xf numFmtId="9" fontId="12" fillId="9" borderId="25" xfId="0" applyNumberFormat="1" applyFont="1" applyFill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9" fontId="12" fillId="0" borderId="19" xfId="0" applyNumberFormat="1" applyFont="1" applyBorder="1" applyAlignment="1" applyProtection="1">
      <alignment horizontal="center"/>
    </xf>
    <xf numFmtId="4" fontId="12" fillId="0" borderId="7" xfId="0" applyNumberFormat="1" applyFont="1" applyBorder="1" applyAlignment="1" applyProtection="1">
      <alignment horizontal="center"/>
    </xf>
    <xf numFmtId="4" fontId="12" fillId="0" borderId="21" xfId="0" applyNumberFormat="1" applyFont="1" applyBorder="1" applyAlignment="1" applyProtection="1">
      <alignment horizontal="center"/>
    </xf>
    <xf numFmtId="9" fontId="12" fillId="2" borderId="19" xfId="0" applyNumberFormat="1" applyFont="1" applyFill="1" applyBorder="1" applyAlignment="1" applyProtection="1">
      <alignment horizontal="center"/>
    </xf>
    <xf numFmtId="166" fontId="12" fillId="2" borderId="7" xfId="0" applyNumberFormat="1" applyFont="1" applyFill="1" applyBorder="1" applyAlignment="1" applyProtection="1">
      <alignment horizontal="center"/>
    </xf>
    <xf numFmtId="3" fontId="12" fillId="2" borderId="21" xfId="0" applyNumberFormat="1" applyFont="1" applyFill="1" applyBorder="1" applyAlignment="1" applyProtection="1">
      <alignment horizontal="center"/>
    </xf>
    <xf numFmtId="0" fontId="12" fillId="2" borderId="8" xfId="0" applyFont="1" applyFill="1" applyBorder="1" applyAlignment="1" applyProtection="1">
      <alignment horizontal="left"/>
    </xf>
    <xf numFmtId="0" fontId="10" fillId="0" borderId="4" xfId="0" applyFont="1" applyBorder="1" applyProtection="1"/>
    <xf numFmtId="0" fontId="10" fillId="0" borderId="25" xfId="0" applyFont="1" applyBorder="1" applyAlignme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Protection="1"/>
    <xf numFmtId="0" fontId="10" fillId="0" borderId="25" xfId="0" applyFont="1" applyBorder="1" applyProtection="1"/>
    <xf numFmtId="3" fontId="10" fillId="0" borderId="0" xfId="0" applyNumberFormat="1" applyFont="1" applyAlignment="1" applyProtection="1">
      <alignment horizontal="center"/>
    </xf>
    <xf numFmtId="0" fontId="12" fillId="0" borderId="27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center"/>
    </xf>
    <xf numFmtId="9" fontId="10" fillId="0" borderId="25" xfId="0" applyNumberFormat="1" applyFont="1" applyBorder="1" applyAlignment="1" applyProtection="1">
      <alignment horizontal="center"/>
    </xf>
    <xf numFmtId="4" fontId="10" fillId="2" borderId="0" xfId="0" applyNumberFormat="1" applyFont="1" applyFill="1" applyAlignment="1" applyProtection="1">
      <alignment horizontal="center"/>
    </xf>
    <xf numFmtId="0" fontId="10" fillId="2" borderId="25" xfId="0" applyFont="1" applyFill="1" applyBorder="1" applyAlignment="1" applyProtection="1">
      <alignment horizontal="center"/>
    </xf>
    <xf numFmtId="166" fontId="10" fillId="2" borderId="0" xfId="0" applyNumberFormat="1" applyFont="1" applyFill="1" applyAlignment="1" applyProtection="1">
      <alignment horizontal="center"/>
    </xf>
    <xf numFmtId="3" fontId="10" fillId="2" borderId="26" xfId="0" applyNumberFormat="1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center"/>
    </xf>
    <xf numFmtId="4" fontId="12" fillId="2" borderId="0" xfId="0" applyNumberFormat="1" applyFont="1" applyFill="1" applyAlignment="1" applyProtection="1">
      <alignment horizontal="center"/>
    </xf>
    <xf numFmtId="4" fontId="10" fillId="2" borderId="26" xfId="0" applyNumberFormat="1" applyFont="1" applyFill="1" applyBorder="1" applyAlignment="1" applyProtection="1">
      <alignment horizontal="center"/>
    </xf>
    <xf numFmtId="166" fontId="10" fillId="2" borderId="0" xfId="0" applyNumberFormat="1" applyFont="1" applyFill="1" applyAlignment="1" applyProtection="1"/>
    <xf numFmtId="0" fontId="10" fillId="0" borderId="8" xfId="0" applyFont="1" applyBorder="1" applyAlignment="1" applyProtection="1">
      <alignment horizontal="left"/>
    </xf>
    <xf numFmtId="0" fontId="10" fillId="0" borderId="24" xfId="0" applyFont="1" applyBorder="1" applyAlignment="1" applyProtection="1">
      <alignment horizontal="center"/>
    </xf>
    <xf numFmtId="9" fontId="10" fillId="0" borderId="0" xfId="0" applyNumberFormat="1" applyFont="1" applyAlignment="1" applyProtection="1">
      <alignment horizontal="center"/>
    </xf>
    <xf numFmtId="4" fontId="10" fillId="0" borderId="0" xfId="0" applyNumberFormat="1" applyFont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3" fillId="0" borderId="5" xfId="0" applyFont="1" applyBorder="1" applyAlignment="1" applyProtection="1"/>
    <xf numFmtId="0" fontId="8" fillId="0" borderId="27" xfId="0" applyFont="1" applyBorder="1" applyAlignment="1" applyProtection="1">
      <alignment horizontal="left"/>
    </xf>
    <xf numFmtId="0" fontId="8" fillId="0" borderId="34" xfId="0" applyFont="1" applyBorder="1" applyAlignment="1" applyProtection="1"/>
    <xf numFmtId="0" fontId="8" fillId="8" borderId="5" xfId="0" applyFont="1" applyFill="1" applyBorder="1" applyAlignment="1" applyProtection="1">
      <protection locked="0"/>
    </xf>
    <xf numFmtId="1" fontId="1" fillId="8" borderId="4" xfId="0" applyNumberFormat="1" applyFont="1" applyFill="1" applyBorder="1" applyAlignment="1" applyProtection="1">
      <alignment horizontal="right"/>
      <protection locked="0"/>
    </xf>
    <xf numFmtId="1" fontId="1" fillId="8" borderId="0" xfId="0" applyNumberFormat="1" applyFont="1" applyFill="1" applyAlignment="1" applyProtection="1">
      <alignment horizontal="right"/>
      <protection locked="0"/>
    </xf>
    <xf numFmtId="3" fontId="12" fillId="8" borderId="4" xfId="0" applyNumberFormat="1" applyFont="1" applyFill="1" applyBorder="1" applyAlignment="1" applyProtection="1">
      <alignment horizontal="right"/>
      <protection locked="0"/>
    </xf>
    <xf numFmtId="165" fontId="1" fillId="8" borderId="0" xfId="0" applyNumberFormat="1" applyFont="1" applyFill="1" applyAlignment="1" applyProtection="1">
      <protection locked="0"/>
    </xf>
    <xf numFmtId="0" fontId="8" fillId="8" borderId="5" xfId="0" applyFont="1" applyFill="1" applyBorder="1" applyAlignment="1" applyProtection="1">
      <alignment horizontal="left"/>
      <protection locked="0"/>
    </xf>
    <xf numFmtId="4" fontId="10" fillId="8" borderId="0" xfId="0" applyNumberFormat="1" applyFont="1" applyFill="1" applyAlignment="1" applyProtection="1">
      <alignment horizontal="center"/>
      <protection locked="0"/>
    </xf>
    <xf numFmtId="166" fontId="12" fillId="8" borderId="0" xfId="0" applyNumberFormat="1" applyFont="1" applyFill="1" applyAlignment="1" applyProtection="1">
      <alignment horizontal="center"/>
      <protection locked="0"/>
    </xf>
    <xf numFmtId="166" fontId="10" fillId="8" borderId="0" xfId="0" applyNumberFormat="1" applyFont="1" applyFill="1" applyAlignment="1" applyProtection="1">
      <alignment horizontal="center"/>
      <protection locked="0"/>
    </xf>
    <xf numFmtId="0" fontId="12" fillId="8" borderId="25" xfId="0" applyFont="1" applyFill="1" applyBorder="1" applyAlignment="1" applyProtection="1">
      <alignment horizontal="center"/>
      <protection locked="0"/>
    </xf>
    <xf numFmtId="3" fontId="10" fillId="8" borderId="26" xfId="0" applyNumberFormat="1" applyFont="1" applyFill="1" applyBorder="1" applyAlignment="1" applyProtection="1">
      <alignment horizontal="center"/>
      <protection locked="0"/>
    </xf>
    <xf numFmtId="0" fontId="10" fillId="8" borderId="9" xfId="0" applyFont="1" applyFill="1" applyBorder="1" applyAlignment="1" applyProtection="1">
      <alignment horizontal="center"/>
      <protection locked="0"/>
    </xf>
    <xf numFmtId="0" fontId="10" fillId="8" borderId="4" xfId="0" applyFont="1" applyFill="1" applyBorder="1" applyAlignment="1" applyProtection="1">
      <alignment horizontal="center"/>
      <protection locked="0"/>
    </xf>
    <xf numFmtId="0" fontId="8" fillId="8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" fillId="0" borderId="10" xfId="0" applyFont="1" applyBorder="1" applyAlignment="1" applyProtection="1"/>
    <xf numFmtId="0" fontId="8" fillId="8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6" fillId="0" borderId="6" xfId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  <protection locked="0"/>
    </xf>
    <xf numFmtId="0" fontId="8" fillId="6" borderId="0" xfId="0" applyFont="1" applyFill="1" applyAlignment="1" applyProtection="1">
      <alignment vertical="center"/>
      <protection locked="0"/>
    </xf>
    <xf numFmtId="0" fontId="10" fillId="7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0" fontId="1" fillId="2" borderId="0" xfId="0" applyFont="1" applyFill="1" applyAlignment="1" applyProtection="1"/>
    <xf numFmtId="0" fontId="10" fillId="0" borderId="0" xfId="0" applyFont="1" applyAlignment="1" applyProtection="1"/>
    <xf numFmtId="0" fontId="1" fillId="2" borderId="0" xfId="0" applyFont="1" applyFill="1" applyAlignment="1" applyProtection="1">
      <alignment horizontal="left"/>
    </xf>
    <xf numFmtId="0" fontId="8" fillId="8" borderId="0" xfId="0" applyFont="1" applyFill="1" applyAlignment="1" applyProtection="1">
      <protection locked="0"/>
    </xf>
    <xf numFmtId="0" fontId="10" fillId="7" borderId="0" xfId="0" applyFont="1" applyFill="1" applyAlignment="1" applyProtection="1">
      <protection locked="0"/>
    </xf>
    <xf numFmtId="0" fontId="8" fillId="8" borderId="0" xfId="0" applyFont="1" applyFill="1" applyAlignment="1" applyProtection="1">
      <alignment horizontal="left"/>
      <protection locked="0"/>
    </xf>
    <xf numFmtId="0" fontId="8" fillId="2" borderId="7" xfId="0" applyFont="1" applyFill="1" applyBorder="1" applyAlignment="1" applyProtection="1"/>
    <xf numFmtId="0" fontId="9" fillId="0" borderId="7" xfId="0" applyFont="1" applyBorder="1" applyProtection="1"/>
    <xf numFmtId="0" fontId="8" fillId="2" borderId="7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/>
    <xf numFmtId="0" fontId="8" fillId="2" borderId="0" xfId="0" applyFont="1" applyFill="1" applyProtection="1"/>
    <xf numFmtId="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/>
    <xf numFmtId="0" fontId="1" fillId="0" borderId="10" xfId="0" applyFont="1" applyBorder="1" applyAlignment="1" applyProtection="1"/>
    <xf numFmtId="0" fontId="9" fillId="0" borderId="10" xfId="0" applyFont="1" applyBorder="1" applyProtection="1"/>
    <xf numFmtId="0" fontId="8" fillId="8" borderId="10" xfId="0" applyFont="1" applyFill="1" applyBorder="1" applyAlignment="1" applyProtection="1">
      <alignment horizontal="center"/>
      <protection locked="0"/>
    </xf>
    <xf numFmtId="0" fontId="9" fillId="7" borderId="29" xfId="0" applyFont="1" applyFill="1" applyBorder="1" applyProtection="1">
      <protection locked="0"/>
    </xf>
    <xf numFmtId="0" fontId="8" fillId="8" borderId="0" xfId="0" applyFont="1" applyFill="1" applyBorder="1" applyAlignment="1" applyProtection="1">
      <alignment horizontal="center" vertical="center"/>
      <protection locked="0"/>
    </xf>
    <xf numFmtId="0" fontId="8" fillId="8" borderId="26" xfId="0" applyFont="1" applyFill="1" applyBorder="1" applyAlignment="1" applyProtection="1">
      <alignment horizontal="center" vertical="center"/>
      <protection locked="0"/>
    </xf>
    <xf numFmtId="0" fontId="25" fillId="0" borderId="31" xfId="1" applyFont="1" applyBorder="1" applyAlignment="1" applyProtection="1">
      <alignment horizontal="center" vertical="center"/>
    </xf>
    <xf numFmtId="0" fontId="25" fillId="0" borderId="32" xfId="1" applyFont="1" applyBorder="1" applyAlignment="1" applyProtection="1">
      <alignment vertical="center"/>
    </xf>
    <xf numFmtId="0" fontId="25" fillId="0" borderId="33" xfId="1" applyFont="1" applyBorder="1" applyAlignment="1" applyProtection="1">
      <alignment vertical="center"/>
    </xf>
    <xf numFmtId="9" fontId="14" fillId="0" borderId="7" xfId="0" applyNumberFormat="1" applyFont="1" applyBorder="1" applyAlignment="1" applyProtection="1"/>
    <xf numFmtId="0" fontId="1" fillId="0" borderId="7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9" fillId="0" borderId="29" xfId="0" applyFont="1" applyBorder="1" applyProtection="1"/>
    <xf numFmtId="0" fontId="1" fillId="0" borderId="0" xfId="0" applyFont="1" applyAlignment="1" applyProtection="1">
      <alignment horizontal="center"/>
    </xf>
    <xf numFmtId="0" fontId="9" fillId="0" borderId="26" xfId="0" applyFont="1" applyBorder="1" applyProtection="1"/>
    <xf numFmtId="0" fontId="24" fillId="0" borderId="31" xfId="1" applyFont="1" applyBorder="1" applyAlignment="1">
      <alignment horizontal="center" vertical="center"/>
    </xf>
    <xf numFmtId="0" fontId="24" fillId="0" borderId="32" xfId="1" applyFont="1" applyBorder="1" applyAlignment="1">
      <alignment vertical="center"/>
    </xf>
    <xf numFmtId="0" fontId="24" fillId="0" borderId="33" xfId="1" applyFont="1" applyBorder="1" applyAlignment="1">
      <alignment vertical="center"/>
    </xf>
    <xf numFmtId="0" fontId="8" fillId="2" borderId="0" xfId="0" applyFont="1" applyFill="1" applyAlignment="1"/>
    <xf numFmtId="0" fontId="10" fillId="0" borderId="0" xfId="0" applyFont="1" applyAlignment="1"/>
    <xf numFmtId="0" fontId="8" fillId="2" borderId="0" xfId="0" applyFont="1" applyFill="1"/>
    <xf numFmtId="0" fontId="1" fillId="0" borderId="0" xfId="0" applyFont="1" applyAlignment="1"/>
    <xf numFmtId="9" fontId="14" fillId="0" borderId="7" xfId="0" applyNumberFormat="1" applyFont="1" applyBorder="1" applyAlignment="1"/>
    <xf numFmtId="0" fontId="9" fillId="0" borderId="7" xfId="0" applyFont="1" applyBorder="1"/>
    <xf numFmtId="0" fontId="1" fillId="0" borderId="7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4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0" fillId="4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" fillId="2" borderId="0" xfId="0" applyFont="1" applyFill="1" applyAlignment="1"/>
    <xf numFmtId="0" fontId="8" fillId="2" borderId="7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7" xfId="0" applyFont="1" applyFill="1" applyBorder="1" applyAlignment="1"/>
    <xf numFmtId="0" fontId="1" fillId="2" borderId="0" xfId="0" applyFont="1" applyFill="1" applyAlignment="1">
      <alignment horizontal="center"/>
    </xf>
    <xf numFmtId="0" fontId="1" fillId="0" borderId="10" xfId="0" applyFont="1" applyBorder="1" applyAlignment="1"/>
    <xf numFmtId="0" fontId="9" fillId="0" borderId="10" xfId="0" applyFont="1" applyBorder="1"/>
    <xf numFmtId="0" fontId="1" fillId="0" borderId="10" xfId="0" applyFont="1" applyBorder="1" applyAlignment="1">
      <alignment horizontal="center"/>
    </xf>
    <xf numFmtId="0" fontId="9" fillId="0" borderId="29" xfId="0" applyFont="1" applyBorder="1"/>
    <xf numFmtId="0" fontId="1" fillId="0" borderId="0" xfId="0" applyFont="1" applyAlignment="1">
      <alignment horizontal="center"/>
    </xf>
    <xf numFmtId="0" fontId="9" fillId="0" borderId="26" xfId="0" applyFont="1" applyBorder="1"/>
    <xf numFmtId="0" fontId="8" fillId="2" borderId="1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President Clubs last 3 Years</a:t>
            </a:r>
          </a:p>
        </c:rich>
      </c:tx>
      <c:layout>
        <c:manualLayout>
          <c:xMode val="edge"/>
          <c:yMode val="edge"/>
          <c:x val="0.13636745406824147"/>
          <c:y val="6.1538461538461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  <a:effectLst/>
          </c:spPr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FB-4B69-8227-FB02B676A2F5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FB-4B69-8227-FB02B676A2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Graphs!$B$5:$B$6</c:f>
              <c:strCache>
                <c:ptCount val="2"/>
                <c:pt idx="0">
                  <c:v>No Club</c:v>
                </c:pt>
                <c:pt idx="1">
                  <c:v>Club</c:v>
                </c:pt>
              </c:strCache>
            </c:strRef>
          </c:cat>
          <c:val>
            <c:numRef>
              <c:f>Graphs!$C$5:$C$6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FB-4B69-8227-FB02B676A2F5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% of Quota</a:t>
            </a:r>
            <a:r>
              <a:rPr lang="en-US" sz="1400" b="1" baseline="0">
                <a:solidFill>
                  <a:sysClr val="windowText" lastClr="000000"/>
                </a:solidFill>
              </a:rPr>
              <a:t> Attained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076440187244637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Graphs!$C$10</c:f>
              <c:strCache>
                <c:ptCount val="1"/>
                <c:pt idx="0">
                  <c:v>% of Annual Quota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Graphs!$B$11:$B$25</c:f>
              <c:strCache>
                <c:ptCount val="15"/>
                <c:pt idx="0">
                  <c:v>2021</c:v>
                </c:pt>
                <c:pt idx="1">
                  <c:v>Q4</c:v>
                </c:pt>
                <c:pt idx="2">
                  <c:v>Q3</c:v>
                </c:pt>
                <c:pt idx="3">
                  <c:v>Q2</c:v>
                </c:pt>
                <c:pt idx="4">
                  <c:v>Q1</c:v>
                </c:pt>
                <c:pt idx="5">
                  <c:v>2020</c:v>
                </c:pt>
                <c:pt idx="6">
                  <c:v>Q4</c:v>
                </c:pt>
                <c:pt idx="7">
                  <c:v>Q3</c:v>
                </c:pt>
                <c:pt idx="8">
                  <c:v>Q2</c:v>
                </c:pt>
                <c:pt idx="9">
                  <c:v>Q1</c:v>
                </c:pt>
                <c:pt idx="10">
                  <c:v>2019</c:v>
                </c:pt>
                <c:pt idx="11">
                  <c:v>Q4</c:v>
                </c:pt>
                <c:pt idx="12">
                  <c:v>Q3</c:v>
                </c:pt>
                <c:pt idx="13">
                  <c:v>Q2</c:v>
                </c:pt>
                <c:pt idx="14">
                  <c:v>Q1</c:v>
                </c:pt>
              </c:strCache>
            </c:strRef>
          </c:cat>
          <c:val>
            <c:numRef>
              <c:f>Graphs!$C$11:$C$25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3D-4CA6-B863-9F30342DF7A0}"/>
            </c:ext>
          </c:extLst>
        </c:ser>
        <c:ser>
          <c:idx val="1"/>
          <c:order val="1"/>
          <c:tx>
            <c:strRef>
              <c:f>Graphs!$D$10</c:f>
              <c:strCache>
                <c:ptCount val="1"/>
                <c:pt idx="0">
                  <c:v>Quota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Graphs!$B$11:$B$25</c:f>
              <c:strCache>
                <c:ptCount val="15"/>
                <c:pt idx="0">
                  <c:v>2021</c:v>
                </c:pt>
                <c:pt idx="1">
                  <c:v>Q4</c:v>
                </c:pt>
                <c:pt idx="2">
                  <c:v>Q3</c:v>
                </c:pt>
                <c:pt idx="3">
                  <c:v>Q2</c:v>
                </c:pt>
                <c:pt idx="4">
                  <c:v>Q1</c:v>
                </c:pt>
                <c:pt idx="5">
                  <c:v>2020</c:v>
                </c:pt>
                <c:pt idx="6">
                  <c:v>Q4</c:v>
                </c:pt>
                <c:pt idx="7">
                  <c:v>Q3</c:v>
                </c:pt>
                <c:pt idx="8">
                  <c:v>Q2</c:v>
                </c:pt>
                <c:pt idx="9">
                  <c:v>Q1</c:v>
                </c:pt>
                <c:pt idx="10">
                  <c:v>2019</c:v>
                </c:pt>
                <c:pt idx="11">
                  <c:v>Q4</c:v>
                </c:pt>
                <c:pt idx="12">
                  <c:v>Q3</c:v>
                </c:pt>
                <c:pt idx="13">
                  <c:v>Q2</c:v>
                </c:pt>
                <c:pt idx="14">
                  <c:v>Q1</c:v>
                </c:pt>
              </c:strCache>
            </c:strRef>
          </c:cat>
          <c:val>
            <c:numRef>
              <c:f>Graphs!$D$11:$D$25</c:f>
              <c:numCache>
                <c:formatCode>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D-4CA6-B863-9F30342DF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875392"/>
        <c:axId val="342876376"/>
      </c:lineChart>
      <c:catAx>
        <c:axId val="34287539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876376"/>
        <c:crosses val="autoZero"/>
        <c:auto val="0"/>
        <c:lblAlgn val="ctr"/>
        <c:lblOffset val="100"/>
        <c:noMultiLvlLbl val="0"/>
      </c:catAx>
      <c:valAx>
        <c:axId val="342876376"/>
        <c:scaling>
          <c:orientation val="minMax"/>
          <c:min val="0.7500000000000001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87539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2 President Clubs last 3 Years</a:t>
            </a:r>
          </a:p>
        </c:rich>
      </c:tx>
      <c:layout>
        <c:manualLayout>
          <c:xMode val="edge"/>
          <c:yMode val="edge"/>
          <c:x val="0.13636745406824147"/>
          <c:y val="6.1538461538461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  <a:effectLst/>
          </c:spPr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19-4932-993C-DEEFC6021F7B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19-4932-993C-DEEFC6021F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Graphs!$F$5:$F$6</c:f>
              <c:strCache>
                <c:ptCount val="2"/>
                <c:pt idx="0">
                  <c:v>No Club</c:v>
                </c:pt>
                <c:pt idx="1">
                  <c:v>Club</c:v>
                </c:pt>
              </c:strCache>
            </c:strRef>
          </c:cat>
          <c:val>
            <c:numRef>
              <c:f>Graphs!$G$5:$G$6</c:f>
              <c:numCache>
                <c:formatCode>0%</c:formatCode>
                <c:ptCount val="2"/>
                <c:pt idx="0">
                  <c:v>0.33999999999999997</c:v>
                </c:pt>
                <c:pt idx="1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19-4932-993C-DEEFC6021F7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</a:rPr>
              <a:t>% of Quota</a:t>
            </a:r>
            <a:r>
              <a:rPr lang="en-US" sz="1400" b="1" baseline="0">
                <a:solidFill>
                  <a:sysClr val="windowText" lastClr="000000"/>
                </a:solidFill>
              </a:rPr>
              <a:t> Attained</a:t>
            </a:r>
            <a:endParaRPr lang="en-US" sz="14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6076440187244637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Graphs!$G$10</c:f>
              <c:strCache>
                <c:ptCount val="1"/>
                <c:pt idx="0">
                  <c:v>% of Annual Quota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Graphs!$F$11:$F$25</c:f>
              <c:strCache>
                <c:ptCount val="15"/>
                <c:pt idx="0">
                  <c:v>2021</c:v>
                </c:pt>
                <c:pt idx="1">
                  <c:v>Q4</c:v>
                </c:pt>
                <c:pt idx="2">
                  <c:v>Q3</c:v>
                </c:pt>
                <c:pt idx="3">
                  <c:v>Q2</c:v>
                </c:pt>
                <c:pt idx="4">
                  <c:v>Q1</c:v>
                </c:pt>
                <c:pt idx="5">
                  <c:v>2020</c:v>
                </c:pt>
                <c:pt idx="6">
                  <c:v>Q4</c:v>
                </c:pt>
                <c:pt idx="7">
                  <c:v>Q3</c:v>
                </c:pt>
                <c:pt idx="8">
                  <c:v>Q2</c:v>
                </c:pt>
                <c:pt idx="9">
                  <c:v>Q1</c:v>
                </c:pt>
                <c:pt idx="10">
                  <c:v>2019</c:v>
                </c:pt>
                <c:pt idx="11">
                  <c:v>Q4</c:v>
                </c:pt>
                <c:pt idx="12">
                  <c:v>Q3</c:v>
                </c:pt>
                <c:pt idx="13">
                  <c:v>Q2</c:v>
                </c:pt>
                <c:pt idx="14">
                  <c:v>Q1</c:v>
                </c:pt>
              </c:strCache>
            </c:strRef>
          </c:cat>
          <c:val>
            <c:numRef>
              <c:f>Graphs!$G$11:$G$25</c:f>
              <c:numCache>
                <c:formatCode>0%</c:formatCode>
                <c:ptCount val="15"/>
                <c:pt idx="0">
                  <c:v>1.3423076923076924</c:v>
                </c:pt>
                <c:pt idx="1">
                  <c:v>1.5625</c:v>
                </c:pt>
                <c:pt idx="2">
                  <c:v>1.3571428571428572</c:v>
                </c:pt>
                <c:pt idx="3">
                  <c:v>1.2333333333333334</c:v>
                </c:pt>
                <c:pt idx="4">
                  <c:v>1.1000000000000001</c:v>
                </c:pt>
                <c:pt idx="5">
                  <c:v>1.4266666666666667</c:v>
                </c:pt>
                <c:pt idx="6">
                  <c:v>1.5666666666666667</c:v>
                </c:pt>
                <c:pt idx="7">
                  <c:v>1.7499999999999998</c:v>
                </c:pt>
                <c:pt idx="8">
                  <c:v>1.1333333333333335</c:v>
                </c:pt>
                <c:pt idx="9">
                  <c:v>0.79999999999999993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7C-4B63-842A-E65EEE67FDFF}"/>
            </c:ext>
          </c:extLst>
        </c:ser>
        <c:ser>
          <c:idx val="1"/>
          <c:order val="1"/>
          <c:tx>
            <c:strRef>
              <c:f>Graphs!$H$10</c:f>
              <c:strCache>
                <c:ptCount val="1"/>
                <c:pt idx="0">
                  <c:v>Quota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Graphs!$F$11:$F$25</c:f>
              <c:strCache>
                <c:ptCount val="15"/>
                <c:pt idx="0">
                  <c:v>2021</c:v>
                </c:pt>
                <c:pt idx="1">
                  <c:v>Q4</c:v>
                </c:pt>
                <c:pt idx="2">
                  <c:v>Q3</c:v>
                </c:pt>
                <c:pt idx="3">
                  <c:v>Q2</c:v>
                </c:pt>
                <c:pt idx="4">
                  <c:v>Q1</c:v>
                </c:pt>
                <c:pt idx="5">
                  <c:v>2020</c:v>
                </c:pt>
                <c:pt idx="6">
                  <c:v>Q4</c:v>
                </c:pt>
                <c:pt idx="7">
                  <c:v>Q3</c:v>
                </c:pt>
                <c:pt idx="8">
                  <c:v>Q2</c:v>
                </c:pt>
                <c:pt idx="9">
                  <c:v>Q1</c:v>
                </c:pt>
                <c:pt idx="10">
                  <c:v>2019</c:v>
                </c:pt>
                <c:pt idx="11">
                  <c:v>Q4</c:v>
                </c:pt>
                <c:pt idx="12">
                  <c:v>Q3</c:v>
                </c:pt>
                <c:pt idx="13">
                  <c:v>Q2</c:v>
                </c:pt>
                <c:pt idx="14">
                  <c:v>Q1</c:v>
                </c:pt>
              </c:strCache>
            </c:strRef>
          </c:cat>
          <c:val>
            <c:numRef>
              <c:f>Graphs!$H$11:$H$25</c:f>
              <c:numCache>
                <c:formatCode>0%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7C-4B63-842A-E65EEE67F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875392"/>
        <c:axId val="342876376"/>
      </c:lineChart>
      <c:catAx>
        <c:axId val="34287539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876376"/>
        <c:crosses val="autoZero"/>
        <c:auto val="0"/>
        <c:lblAlgn val="ctr"/>
        <c:lblOffset val="100"/>
        <c:noMultiLvlLbl val="0"/>
      </c:catAx>
      <c:valAx>
        <c:axId val="342876376"/>
        <c:scaling>
          <c:orientation val="minMax"/>
          <c:min val="0.75000000000000011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87539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repsheet.ai/" TargetMode="External"/><Relationship Id="rId5" Type="http://schemas.openxmlformats.org/officeDocument/2006/relationships/image" Target="../media/image2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hyperlink" Target="http://www.repsheet.ai/" TargetMode="Externa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101600</xdr:rowOff>
    </xdr:from>
    <xdr:ext cx="1098550" cy="400050"/>
    <xdr:pic>
      <xdr:nvPicPr>
        <xdr:cNvPr id="2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D16ECC-7595-41A4-91CC-34D553283E56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38700" y="101600"/>
          <a:ext cx="1098550" cy="400050"/>
        </a:xfrm>
        <a:prstGeom prst="rect">
          <a:avLst/>
        </a:prstGeom>
        <a:noFill/>
      </xdr:spPr>
    </xdr:pic>
    <xdr:clientData fLocksWithSheet="0"/>
  </xdr:oneCellAnchor>
  <xdr:twoCellAnchor>
    <xdr:from>
      <xdr:col>7</xdr:col>
      <xdr:colOff>57150</xdr:colOff>
      <xdr:row>32</xdr:row>
      <xdr:rowOff>57150</xdr:rowOff>
    </xdr:from>
    <xdr:to>
      <xdr:col>7</xdr:col>
      <xdr:colOff>3771900</xdr:colOff>
      <xdr:row>41</xdr:row>
      <xdr:rowOff>209550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C51E69-7AA2-4B9E-9D06-B19F189D4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</xdr:colOff>
      <xdr:row>42</xdr:row>
      <xdr:rowOff>38100</xdr:rowOff>
    </xdr:from>
    <xdr:to>
      <xdr:col>7</xdr:col>
      <xdr:colOff>3752850</xdr:colOff>
      <xdr:row>52</xdr:row>
      <xdr:rowOff>209550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BE9DBB-56F7-4436-9C2C-3B6271479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4</xdr:col>
      <xdr:colOff>123826</xdr:colOff>
      <xdr:row>0</xdr:row>
      <xdr:rowOff>131658</xdr:rowOff>
    </xdr:from>
    <xdr:ext cx="1457324" cy="344592"/>
    <xdr:pic>
      <xdr:nvPicPr>
        <xdr:cNvPr id="5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1F34AD-EDF8-43B3-B57D-EE1B9233DC9A}"/>
            </a:ext>
          </a:extLst>
        </xdr:cNvPr>
        <xdr:cNvPicPr preferRelativeResize="0"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52951" y="131658"/>
          <a:ext cx="1457324" cy="344592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101600</xdr:rowOff>
    </xdr:from>
    <xdr:ext cx="1098550" cy="400050"/>
    <xdr:pic>
      <xdr:nvPicPr>
        <xdr:cNvPr id="6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C43CB6-2E09-4526-AC34-81E2F90F410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8375" y="101600"/>
          <a:ext cx="1098550" cy="400050"/>
        </a:xfrm>
        <a:prstGeom prst="rect">
          <a:avLst/>
        </a:prstGeom>
        <a:noFill/>
      </xdr:spPr>
    </xdr:pic>
    <xdr:clientData fLocksWithSheet="0"/>
  </xdr:oneCellAnchor>
  <xdr:twoCellAnchor>
    <xdr:from>
      <xdr:col>7</xdr:col>
      <xdr:colOff>57150</xdr:colOff>
      <xdr:row>32</xdr:row>
      <xdr:rowOff>57150</xdr:rowOff>
    </xdr:from>
    <xdr:to>
      <xdr:col>7</xdr:col>
      <xdr:colOff>3771900</xdr:colOff>
      <xdr:row>41</xdr:row>
      <xdr:rowOff>209550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0249509-494F-4267-96E1-564F6098B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</xdr:colOff>
      <xdr:row>42</xdr:row>
      <xdr:rowOff>38100</xdr:rowOff>
    </xdr:from>
    <xdr:to>
      <xdr:col>7</xdr:col>
      <xdr:colOff>3752850</xdr:colOff>
      <xdr:row>52</xdr:row>
      <xdr:rowOff>209550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8C911905-997A-44B9-92A8-7B62257E2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4</xdr:col>
      <xdr:colOff>123826</xdr:colOff>
      <xdr:row>0</xdr:row>
      <xdr:rowOff>131658</xdr:rowOff>
    </xdr:from>
    <xdr:ext cx="1457324" cy="344592"/>
    <xdr:pic>
      <xdr:nvPicPr>
        <xdr:cNvPr id="5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D3AA52-5B9B-462C-905A-62BD782681CC}"/>
            </a:ext>
          </a:extLst>
        </xdr:cNvPr>
        <xdr:cNvPicPr preferRelativeResize="0"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52951" y="131658"/>
          <a:ext cx="1457324" cy="34459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repsheet.ai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repsheet.ai/" TargetMode="External"/><Relationship Id="rId1" Type="http://schemas.openxmlformats.org/officeDocument/2006/relationships/hyperlink" Target="https://champion-recruiting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linkedin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psheet.ai/" TargetMode="External"/><Relationship Id="rId2" Type="http://schemas.openxmlformats.org/officeDocument/2006/relationships/hyperlink" Target="http://repsheet.ai/" TargetMode="External"/><Relationship Id="rId1" Type="http://schemas.openxmlformats.org/officeDocument/2006/relationships/hyperlink" Target="https://champion-recruiting.com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84F76-FD16-4DA2-941E-E251EA71122E}">
  <sheetPr>
    <outlinePr summaryBelow="0" summaryRight="0"/>
    <pageSetUpPr fitToPage="1"/>
  </sheetPr>
  <dimension ref="A1:H58"/>
  <sheetViews>
    <sheetView showGridLines="0" tabSelected="1" zoomScaleNormal="100" workbookViewId="0">
      <selection activeCell="B2" sqref="B2:D2"/>
    </sheetView>
  </sheetViews>
  <sheetFormatPr defaultColWidth="14.453125" defaultRowHeight="15.75" customHeight="1" x14ac:dyDescent="0.35"/>
  <cols>
    <col min="1" max="1" width="20" style="287" bestFit="1" customWidth="1"/>
    <col min="2" max="3" width="16.453125" style="287" customWidth="1"/>
    <col min="4" max="7" width="13.54296875" style="287" customWidth="1"/>
    <col min="8" max="8" width="57.453125" style="287" bestFit="1" customWidth="1"/>
    <col min="9" max="16384" width="14.453125" style="287"/>
  </cols>
  <sheetData>
    <row r="1" spans="1:8" ht="20.5" customHeight="1" thickTop="1" x14ac:dyDescent="0.35">
      <c r="A1" s="178" t="s">
        <v>0</v>
      </c>
      <c r="B1" s="298"/>
      <c r="C1" s="299"/>
      <c r="D1" s="299"/>
      <c r="E1" s="300"/>
      <c r="F1" s="300"/>
      <c r="G1" s="179"/>
      <c r="H1" s="180" t="s">
        <v>87</v>
      </c>
    </row>
    <row r="2" spans="1:8" ht="20.5" customHeight="1" x14ac:dyDescent="0.35">
      <c r="A2" s="181" t="s">
        <v>1</v>
      </c>
      <c r="B2" s="302" t="s">
        <v>95</v>
      </c>
      <c r="C2" s="303"/>
      <c r="D2" s="303"/>
      <c r="E2" s="301"/>
      <c r="F2" s="301"/>
      <c r="G2" s="182"/>
      <c r="H2" s="183" t="s">
        <v>88</v>
      </c>
    </row>
    <row r="3" spans="1:8" ht="20.5" customHeight="1" x14ac:dyDescent="0.35">
      <c r="A3" s="181" t="s">
        <v>2</v>
      </c>
      <c r="B3" s="294"/>
      <c r="C3" s="295"/>
      <c r="D3" s="295"/>
      <c r="E3" s="304" t="s">
        <v>3</v>
      </c>
      <c r="F3" s="297"/>
      <c r="G3" s="184"/>
      <c r="H3" s="183" t="s">
        <v>89</v>
      </c>
    </row>
    <row r="4" spans="1:8" ht="20.5" customHeight="1" x14ac:dyDescent="0.35">
      <c r="A4" s="181" t="s">
        <v>4</v>
      </c>
      <c r="B4" s="294"/>
      <c r="C4" s="295"/>
      <c r="D4" s="295"/>
      <c r="E4" s="296" t="str">
        <f>B2</f>
        <v>Jen Daly</v>
      </c>
      <c r="F4" s="297"/>
      <c r="G4" s="182"/>
      <c r="H4" s="185" t="s">
        <v>5</v>
      </c>
    </row>
    <row r="5" spans="1:8" ht="20.5" customHeight="1" x14ac:dyDescent="0.35">
      <c r="A5" s="181" t="s">
        <v>6</v>
      </c>
      <c r="B5" s="294"/>
      <c r="C5" s="295"/>
      <c r="D5" s="295"/>
      <c r="E5" s="296">
        <v>2022</v>
      </c>
      <c r="F5" s="297"/>
      <c r="G5" s="182"/>
      <c r="H5" s="185" t="s">
        <v>7</v>
      </c>
    </row>
    <row r="6" spans="1:8" ht="20.5" customHeight="1" x14ac:dyDescent="0.35">
      <c r="A6" s="181" t="s">
        <v>8</v>
      </c>
      <c r="B6" s="294"/>
      <c r="C6" s="295"/>
      <c r="D6" s="295"/>
      <c r="E6" s="296"/>
      <c r="F6" s="297"/>
      <c r="G6" s="286"/>
      <c r="H6" s="185" t="s">
        <v>9</v>
      </c>
    </row>
    <row r="7" spans="1:8" ht="20.5" customHeight="1" x14ac:dyDescent="0.35">
      <c r="A7" s="292" t="s">
        <v>10</v>
      </c>
      <c r="B7" s="157"/>
      <c r="C7" s="158"/>
      <c r="D7" s="158"/>
      <c r="E7" s="305"/>
      <c r="F7" s="306"/>
      <c r="G7" s="186"/>
      <c r="H7" s="187" t="s">
        <v>11</v>
      </c>
    </row>
    <row r="8" spans="1:8" ht="20.5" customHeight="1" x14ac:dyDescent="0.4">
      <c r="A8" s="188"/>
      <c r="B8" s="307"/>
      <c r="C8" s="308"/>
      <c r="D8" s="309"/>
      <c r="E8" s="308"/>
      <c r="F8" s="309"/>
      <c r="G8" s="308"/>
      <c r="H8" s="189"/>
    </row>
    <row r="9" spans="1:8" ht="20.5" customHeight="1" x14ac:dyDescent="0.4">
      <c r="A9" s="188" t="s">
        <v>12</v>
      </c>
      <c r="B9" s="307" t="s">
        <v>13</v>
      </c>
      <c r="C9" s="308"/>
      <c r="D9" s="309" t="s">
        <v>14</v>
      </c>
      <c r="E9" s="308"/>
      <c r="F9" s="309" t="s">
        <v>15</v>
      </c>
      <c r="G9" s="308"/>
      <c r="H9" s="189" t="s">
        <v>16</v>
      </c>
    </row>
    <row r="10" spans="1:8" ht="20.5" customHeight="1" x14ac:dyDescent="0.35">
      <c r="A10" s="190" t="s">
        <v>17</v>
      </c>
      <c r="B10" s="310"/>
      <c r="C10" s="311"/>
      <c r="D10" s="312"/>
      <c r="E10" s="311"/>
      <c r="F10" s="312"/>
      <c r="G10" s="311"/>
      <c r="H10" s="272"/>
    </row>
    <row r="11" spans="1:8" ht="20.5" customHeight="1" x14ac:dyDescent="0.35">
      <c r="A11" s="191"/>
      <c r="B11" s="313"/>
      <c r="C11" s="314"/>
      <c r="D11" s="315"/>
      <c r="E11" s="314"/>
      <c r="F11" s="315"/>
      <c r="G11" s="314"/>
      <c r="H11" s="192"/>
    </row>
    <row r="12" spans="1:8" ht="20.5" customHeight="1" x14ac:dyDescent="0.4">
      <c r="A12" s="193" t="s">
        <v>19</v>
      </c>
      <c r="B12" s="307"/>
      <c r="C12" s="308"/>
      <c r="D12" s="194" t="s">
        <v>19</v>
      </c>
      <c r="E12" s="316"/>
      <c r="F12" s="308"/>
      <c r="G12" s="194" t="s">
        <v>19</v>
      </c>
      <c r="H12" s="189"/>
    </row>
    <row r="13" spans="1:8" ht="20.5" customHeight="1" x14ac:dyDescent="0.4">
      <c r="A13" s="273"/>
      <c r="B13" s="317" t="s">
        <v>20</v>
      </c>
      <c r="C13" s="308"/>
      <c r="D13" s="274"/>
      <c r="E13" s="317" t="s">
        <v>21</v>
      </c>
      <c r="F13" s="308"/>
      <c r="G13" s="159"/>
      <c r="H13" s="195" t="s">
        <v>22</v>
      </c>
    </row>
    <row r="14" spans="1:8" ht="20.5" customHeight="1" x14ac:dyDescent="0.4">
      <c r="A14" s="196"/>
      <c r="B14" s="318"/>
      <c r="C14" s="308"/>
      <c r="D14" s="197"/>
      <c r="E14" s="318"/>
      <c r="F14" s="308"/>
      <c r="G14" s="274"/>
      <c r="H14" s="195" t="s">
        <v>23</v>
      </c>
    </row>
    <row r="15" spans="1:8" ht="20.5" customHeight="1" x14ac:dyDescent="0.4">
      <c r="A15" s="273"/>
      <c r="B15" s="317" t="s">
        <v>24</v>
      </c>
      <c r="C15" s="308"/>
      <c r="D15" s="274"/>
      <c r="E15" s="317" t="s">
        <v>25</v>
      </c>
      <c r="F15" s="308"/>
      <c r="G15" s="274"/>
      <c r="H15" s="195" t="s">
        <v>26</v>
      </c>
    </row>
    <row r="16" spans="1:8" ht="20.5" customHeight="1" x14ac:dyDescent="0.4">
      <c r="A16" s="273"/>
      <c r="B16" s="317" t="s">
        <v>27</v>
      </c>
      <c r="C16" s="308"/>
      <c r="D16" s="274"/>
      <c r="E16" s="317" t="s">
        <v>28</v>
      </c>
      <c r="F16" s="308"/>
      <c r="G16" s="274"/>
      <c r="H16" s="195" t="s">
        <v>29</v>
      </c>
    </row>
    <row r="17" spans="1:8" ht="20.5" customHeight="1" x14ac:dyDescent="0.4">
      <c r="A17" s="196"/>
      <c r="B17" s="318"/>
      <c r="C17" s="308"/>
      <c r="D17" s="197"/>
      <c r="E17" s="318"/>
      <c r="F17" s="308"/>
      <c r="G17" s="274"/>
      <c r="H17" s="195" t="s">
        <v>30</v>
      </c>
    </row>
    <row r="18" spans="1:8" ht="20.5" customHeight="1" x14ac:dyDescent="0.4">
      <c r="A18" s="273"/>
      <c r="B18" s="317" t="s">
        <v>31</v>
      </c>
      <c r="C18" s="308"/>
      <c r="D18" s="274"/>
      <c r="E18" s="317" t="s">
        <v>32</v>
      </c>
      <c r="F18" s="308"/>
      <c r="G18" s="274"/>
      <c r="H18" s="195" t="s">
        <v>33</v>
      </c>
    </row>
    <row r="19" spans="1:8" ht="20.5" customHeight="1" x14ac:dyDescent="0.4">
      <c r="A19" s="273"/>
      <c r="B19" s="317" t="s">
        <v>34</v>
      </c>
      <c r="C19" s="308"/>
      <c r="D19" s="274"/>
      <c r="E19" s="317" t="s">
        <v>35</v>
      </c>
      <c r="F19" s="308"/>
      <c r="G19" s="274"/>
      <c r="H19" s="195" t="s">
        <v>36</v>
      </c>
    </row>
    <row r="20" spans="1:8" ht="20.5" customHeight="1" x14ac:dyDescent="0.4">
      <c r="A20" s="273"/>
      <c r="B20" s="317" t="s">
        <v>37</v>
      </c>
      <c r="C20" s="308"/>
      <c r="D20" s="274"/>
      <c r="E20" s="317" t="s">
        <v>38</v>
      </c>
      <c r="F20" s="308"/>
      <c r="G20" s="274"/>
      <c r="H20" s="195" t="s">
        <v>39</v>
      </c>
    </row>
    <row r="21" spans="1:8" ht="20.5" customHeight="1" x14ac:dyDescent="0.4">
      <c r="A21" s="273"/>
      <c r="B21" s="317" t="s">
        <v>40</v>
      </c>
      <c r="C21" s="308"/>
      <c r="D21" s="274"/>
      <c r="E21" s="317" t="s">
        <v>41</v>
      </c>
      <c r="F21" s="308"/>
      <c r="G21" s="274"/>
      <c r="H21" s="195" t="s">
        <v>42</v>
      </c>
    </row>
    <row r="22" spans="1:8" ht="20.5" customHeight="1" x14ac:dyDescent="0.4">
      <c r="A22" s="198"/>
      <c r="B22" s="319"/>
      <c r="C22" s="308"/>
      <c r="D22" s="199"/>
      <c r="E22" s="320"/>
      <c r="F22" s="308"/>
      <c r="G22" s="200"/>
      <c r="H22" s="201"/>
    </row>
    <row r="23" spans="1:8" ht="20.5" customHeight="1" x14ac:dyDescent="0.4">
      <c r="A23" s="202" t="s">
        <v>43</v>
      </c>
      <c r="B23" s="288" t="s">
        <v>44</v>
      </c>
      <c r="C23" s="203"/>
      <c r="D23" s="204">
        <f>IFERROR(AVERAGE(D24:D26),0)</f>
        <v>0</v>
      </c>
      <c r="E23" s="321" t="s">
        <v>45</v>
      </c>
      <c r="F23" s="322"/>
      <c r="G23" s="322"/>
      <c r="H23" s="205" t="s">
        <v>46</v>
      </c>
    </row>
    <row r="24" spans="1:8" ht="20.5" customHeight="1" x14ac:dyDescent="0.4">
      <c r="A24" s="275"/>
      <c r="B24" s="206" t="str">
        <f>IF(A24=1,"  Company last year","  Companies last year")</f>
        <v xml:space="preserve">  Companies last year</v>
      </c>
      <c r="C24" s="207"/>
      <c r="D24" s="276">
        <v>0</v>
      </c>
      <c r="E24" s="302" t="s">
        <v>47</v>
      </c>
      <c r="F24" s="303"/>
      <c r="G24" s="303"/>
      <c r="H24" s="277"/>
    </row>
    <row r="25" spans="1:8" ht="20.5" customHeight="1" x14ac:dyDescent="0.4">
      <c r="A25" s="275"/>
      <c r="B25" s="206" t="str">
        <f>IF(A25=1,"  Company last 2 years","  Companies last 2 years")</f>
        <v xml:space="preserve">  Companies last 2 years</v>
      </c>
      <c r="C25" s="207"/>
      <c r="D25" s="276">
        <v>0</v>
      </c>
      <c r="E25" s="310" t="s">
        <v>48</v>
      </c>
      <c r="F25" s="311"/>
      <c r="G25" s="311"/>
      <c r="H25" s="277"/>
    </row>
    <row r="26" spans="1:8" ht="20.5" customHeight="1" x14ac:dyDescent="0.4">
      <c r="A26" s="275"/>
      <c r="B26" s="206" t="str">
        <f>IF(A26=1,"  Company last 3 years","  Companies last 3 years")</f>
        <v xml:space="preserve">  Companies last 3 years</v>
      </c>
      <c r="C26" s="207"/>
      <c r="D26" s="276">
        <v>0</v>
      </c>
      <c r="E26" s="310" t="s">
        <v>49</v>
      </c>
      <c r="F26" s="311"/>
      <c r="G26" s="311"/>
      <c r="H26" s="277"/>
    </row>
    <row r="27" spans="1:8" ht="20.5" customHeight="1" x14ac:dyDescent="0.4">
      <c r="A27" s="208"/>
      <c r="B27" s="330"/>
      <c r="C27" s="314"/>
      <c r="D27" s="209"/>
      <c r="E27" s="331"/>
      <c r="F27" s="314"/>
      <c r="G27" s="210"/>
      <c r="H27" s="211"/>
    </row>
    <row r="28" spans="1:8" ht="20.5" customHeight="1" x14ac:dyDescent="0.4">
      <c r="A28" s="212" t="s">
        <v>50</v>
      </c>
      <c r="B28" s="213"/>
      <c r="C28" s="214" t="s">
        <v>51</v>
      </c>
      <c r="D28" s="215"/>
      <c r="E28" s="216" t="s">
        <v>52</v>
      </c>
      <c r="F28" s="216" t="s">
        <v>53</v>
      </c>
      <c r="G28" s="216" t="s">
        <v>54</v>
      </c>
      <c r="H28" s="217" t="s">
        <v>55</v>
      </c>
    </row>
    <row r="29" spans="1:8" ht="20.5" customHeight="1" x14ac:dyDescent="0.4">
      <c r="A29" s="218"/>
      <c r="B29" s="219" t="s">
        <v>56</v>
      </c>
      <c r="C29" s="220" t="s">
        <v>57</v>
      </c>
      <c r="D29" s="221" t="s">
        <v>58</v>
      </c>
      <c r="E29" s="222" t="s">
        <v>59</v>
      </c>
      <c r="F29" s="222" t="s">
        <v>60</v>
      </c>
      <c r="G29" s="222"/>
      <c r="H29" s="223"/>
    </row>
    <row r="30" spans="1:8" ht="20.5" customHeight="1" x14ac:dyDescent="0.4">
      <c r="A30" s="224"/>
      <c r="B30" s="225"/>
      <c r="C30" s="226"/>
      <c r="D30" s="227"/>
      <c r="E30" s="228"/>
      <c r="F30" s="229"/>
      <c r="G30" s="230"/>
      <c r="H30" s="231"/>
    </row>
    <row r="31" spans="1:8" ht="20.5" customHeight="1" x14ac:dyDescent="0.4">
      <c r="A31" s="224" t="s">
        <v>61</v>
      </c>
      <c r="B31" s="225">
        <f t="shared" ref="B31" si="0">IFERROR(C31/D31,0)</f>
        <v>0</v>
      </c>
      <c r="C31" s="226">
        <f>IFERROR(AVERAGE(C35,C41,C47),0)</f>
        <v>0</v>
      </c>
      <c r="D31" s="227">
        <f>IFERROR(AVERAGE(D35,D41,D47),0)</f>
        <v>0</v>
      </c>
      <c r="E31" s="232">
        <f>Graphs!C40</f>
        <v>0</v>
      </c>
      <c r="F31" s="112" t="s">
        <v>62</v>
      </c>
      <c r="G31" s="230">
        <f>SUM(G35,G41,G47)</f>
        <v>0</v>
      </c>
      <c r="H31" s="177" t="str">
        <f>Graphs!B57</f>
        <v>100%+ annual quota:  0 of last 3 years</v>
      </c>
    </row>
    <row r="32" spans="1:8" ht="20.5" customHeight="1" x14ac:dyDescent="0.4">
      <c r="A32" s="233"/>
      <c r="B32" s="234"/>
      <c r="C32" s="235"/>
      <c r="D32" s="236"/>
      <c r="E32" s="237"/>
      <c r="F32" s="238"/>
      <c r="G32" s="239"/>
      <c r="H32" s="240"/>
    </row>
    <row r="33" spans="1:8" ht="21" customHeight="1" x14ac:dyDescent="0.4">
      <c r="A33" s="241"/>
      <c r="B33" s="242"/>
      <c r="C33" s="243"/>
      <c r="D33" s="244"/>
      <c r="E33" s="245"/>
      <c r="G33" s="246"/>
      <c r="H33" s="247"/>
    </row>
    <row r="34" spans="1:8" ht="20.5" customHeight="1" x14ac:dyDescent="0.35">
      <c r="A34" s="248"/>
      <c r="B34" s="249"/>
      <c r="C34" s="250"/>
      <c r="D34" s="250"/>
      <c r="E34" s="251"/>
      <c r="F34" s="252"/>
      <c r="G34" s="253"/>
      <c r="H34" s="254"/>
    </row>
    <row r="35" spans="1:8" ht="20.5" customHeight="1" x14ac:dyDescent="0.4">
      <c r="A35" s="255">
        <v>2021</v>
      </c>
      <c r="B35" s="225">
        <f>IFERROR(C35/D35,0)</f>
        <v>0</v>
      </c>
      <c r="C35" s="256">
        <f>SUM(C36:C39)</f>
        <v>0</v>
      </c>
      <c r="D35" s="256">
        <f>SUM(D36:D39)</f>
        <v>0</v>
      </c>
      <c r="E35" s="281" t="s">
        <v>63</v>
      </c>
      <c r="F35" s="279" t="s">
        <v>62</v>
      </c>
      <c r="G35" s="230">
        <f>SUM(G36:G39)</f>
        <v>0</v>
      </c>
      <c r="H35" s="254"/>
    </row>
    <row r="36" spans="1:8" ht="20.5" customHeight="1" x14ac:dyDescent="0.35">
      <c r="A36" s="248" t="s">
        <v>128</v>
      </c>
      <c r="B36" s="249">
        <f t="shared" ref="B36:B39" si="1">IFERROR(C36/D36,0)</f>
        <v>0</v>
      </c>
      <c r="C36" s="278"/>
      <c r="D36" s="278"/>
      <c r="E36" s="251"/>
      <c r="F36" s="280" t="s">
        <v>62</v>
      </c>
      <c r="G36" s="282"/>
      <c r="H36" s="254"/>
    </row>
    <row r="37" spans="1:8" ht="20.5" customHeight="1" x14ac:dyDescent="0.35">
      <c r="A37" s="248" t="s">
        <v>129</v>
      </c>
      <c r="B37" s="249">
        <f t="shared" si="1"/>
        <v>0</v>
      </c>
      <c r="C37" s="278"/>
      <c r="D37" s="278"/>
      <c r="E37" s="251"/>
      <c r="F37" s="280" t="s">
        <v>62</v>
      </c>
      <c r="G37" s="282"/>
      <c r="H37" s="254"/>
    </row>
    <row r="38" spans="1:8" ht="20.5" customHeight="1" x14ac:dyDescent="0.35">
      <c r="A38" s="248" t="s">
        <v>130</v>
      </c>
      <c r="B38" s="249">
        <f t="shared" si="1"/>
        <v>0</v>
      </c>
      <c r="C38" s="278"/>
      <c r="D38" s="278"/>
      <c r="E38" s="251"/>
      <c r="F38" s="280" t="s">
        <v>62</v>
      </c>
      <c r="G38" s="282"/>
      <c r="H38" s="254"/>
    </row>
    <row r="39" spans="1:8" ht="20.5" customHeight="1" x14ac:dyDescent="0.35">
      <c r="A39" s="248" t="s">
        <v>131</v>
      </c>
      <c r="B39" s="249">
        <f t="shared" si="1"/>
        <v>0</v>
      </c>
      <c r="C39" s="278"/>
      <c r="D39" s="278"/>
      <c r="E39" s="251"/>
      <c r="F39" s="280" t="s">
        <v>62</v>
      </c>
      <c r="G39" s="282"/>
      <c r="H39" s="254"/>
    </row>
    <row r="40" spans="1:8" ht="20.5" customHeight="1" x14ac:dyDescent="0.35">
      <c r="A40" s="248"/>
      <c r="B40" s="249"/>
      <c r="C40" s="250"/>
      <c r="D40" s="257"/>
      <c r="E40" s="251"/>
      <c r="F40" s="258"/>
      <c r="G40" s="253"/>
      <c r="H40" s="254"/>
    </row>
    <row r="41" spans="1:8" ht="20.5" customHeight="1" x14ac:dyDescent="0.4">
      <c r="A41" s="255">
        <v>2020</v>
      </c>
      <c r="B41" s="225">
        <f>IFERROR(C41/D41,0)</f>
        <v>0</v>
      </c>
      <c r="C41" s="256">
        <f>SUM(C42:C45)</f>
        <v>0</v>
      </c>
      <c r="D41" s="256">
        <f>SUM(D42:D45)</f>
        <v>0</v>
      </c>
      <c r="E41" s="281" t="s">
        <v>63</v>
      </c>
      <c r="F41" s="279" t="s">
        <v>62</v>
      </c>
      <c r="G41" s="230">
        <f>SUM(G42:G45)</f>
        <v>0</v>
      </c>
      <c r="H41" s="254"/>
    </row>
    <row r="42" spans="1:8" ht="20.5" customHeight="1" x14ac:dyDescent="0.35">
      <c r="A42" s="248" t="s">
        <v>104</v>
      </c>
      <c r="B42" s="249">
        <f t="shared" ref="B42:B45" si="2">IFERROR(C42/D42,0)</f>
        <v>0</v>
      </c>
      <c r="C42" s="278"/>
      <c r="D42" s="278"/>
      <c r="E42" s="251"/>
      <c r="F42" s="280" t="s">
        <v>62</v>
      </c>
      <c r="G42" s="282"/>
      <c r="H42" s="259"/>
    </row>
    <row r="43" spans="1:8" ht="20.5" customHeight="1" x14ac:dyDescent="0.35">
      <c r="A43" s="248" t="s">
        <v>105</v>
      </c>
      <c r="B43" s="249">
        <f t="shared" si="2"/>
        <v>0</v>
      </c>
      <c r="C43" s="278"/>
      <c r="D43" s="278"/>
      <c r="E43" s="251"/>
      <c r="F43" s="280" t="s">
        <v>62</v>
      </c>
      <c r="G43" s="282"/>
      <c r="H43" s="254"/>
    </row>
    <row r="44" spans="1:8" ht="20.5" customHeight="1" x14ac:dyDescent="0.35">
      <c r="A44" s="248" t="s">
        <v>106</v>
      </c>
      <c r="B44" s="249">
        <f t="shared" si="2"/>
        <v>0</v>
      </c>
      <c r="C44" s="278"/>
      <c r="D44" s="278"/>
      <c r="E44" s="251"/>
      <c r="F44" s="280" t="s">
        <v>62</v>
      </c>
      <c r="G44" s="282"/>
      <c r="H44" s="254"/>
    </row>
    <row r="45" spans="1:8" ht="20.5" customHeight="1" x14ac:dyDescent="0.35">
      <c r="A45" s="248" t="s">
        <v>107</v>
      </c>
      <c r="B45" s="249">
        <f t="shared" si="2"/>
        <v>0</v>
      </c>
      <c r="C45" s="278"/>
      <c r="D45" s="278"/>
      <c r="E45" s="251"/>
      <c r="F45" s="280" t="s">
        <v>62</v>
      </c>
      <c r="G45" s="282"/>
      <c r="H45" s="254"/>
    </row>
    <row r="46" spans="1:8" ht="20.5" customHeight="1" x14ac:dyDescent="0.35">
      <c r="A46" s="248"/>
      <c r="B46" s="249"/>
      <c r="C46" s="250"/>
      <c r="D46" s="250"/>
      <c r="E46" s="251"/>
      <c r="F46" s="258"/>
      <c r="G46" s="253"/>
      <c r="H46" s="254"/>
    </row>
    <row r="47" spans="1:8" ht="20.5" customHeight="1" x14ac:dyDescent="0.4">
      <c r="A47" s="255">
        <v>2019</v>
      </c>
      <c r="B47" s="225">
        <f>IFERROR(C47/D47,0)</f>
        <v>0</v>
      </c>
      <c r="C47" s="256">
        <f>SUM(C48:C51)</f>
        <v>0</v>
      </c>
      <c r="D47" s="256">
        <f>SUM(D48:D51)</f>
        <v>0</v>
      </c>
      <c r="E47" s="281" t="s">
        <v>63</v>
      </c>
      <c r="F47" s="279" t="s">
        <v>62</v>
      </c>
      <c r="G47" s="230">
        <f>SUM(G48:G51)</f>
        <v>0</v>
      </c>
      <c r="H47" s="254"/>
    </row>
    <row r="48" spans="1:8" ht="20.5" customHeight="1" x14ac:dyDescent="0.35">
      <c r="A48" s="248" t="s">
        <v>108</v>
      </c>
      <c r="B48" s="249">
        <f t="shared" ref="B48:B51" si="3">IFERROR(C48/D48,0)</f>
        <v>0</v>
      </c>
      <c r="C48" s="278"/>
      <c r="D48" s="278"/>
      <c r="E48" s="251"/>
      <c r="F48" s="280" t="s">
        <v>62</v>
      </c>
      <c r="G48" s="282"/>
      <c r="H48" s="254"/>
    </row>
    <row r="49" spans="1:8" ht="20.5" customHeight="1" x14ac:dyDescent="0.35">
      <c r="A49" s="248" t="s">
        <v>109</v>
      </c>
      <c r="B49" s="249">
        <f t="shared" si="3"/>
        <v>0</v>
      </c>
      <c r="C49" s="278"/>
      <c r="D49" s="278"/>
      <c r="E49" s="251"/>
      <c r="F49" s="280" t="s">
        <v>62</v>
      </c>
      <c r="G49" s="282"/>
      <c r="H49" s="254"/>
    </row>
    <row r="50" spans="1:8" ht="20.5" customHeight="1" x14ac:dyDescent="0.35">
      <c r="A50" s="248" t="s">
        <v>110</v>
      </c>
      <c r="B50" s="249">
        <f t="shared" si="3"/>
        <v>0</v>
      </c>
      <c r="C50" s="278"/>
      <c r="D50" s="278"/>
      <c r="E50" s="251"/>
      <c r="F50" s="280" t="s">
        <v>62</v>
      </c>
      <c r="G50" s="282"/>
      <c r="H50" s="254"/>
    </row>
    <row r="51" spans="1:8" ht="20.5" customHeight="1" x14ac:dyDescent="0.35">
      <c r="A51" s="248" t="s">
        <v>111</v>
      </c>
      <c r="B51" s="249">
        <f t="shared" si="3"/>
        <v>0</v>
      </c>
      <c r="C51" s="278"/>
      <c r="D51" s="278"/>
      <c r="E51" s="251"/>
      <c r="F51" s="280" t="s">
        <v>62</v>
      </c>
      <c r="G51" s="282"/>
      <c r="H51" s="254"/>
    </row>
    <row r="52" spans="1:8" ht="20.5" customHeight="1" x14ac:dyDescent="0.35">
      <c r="A52" s="260"/>
      <c r="B52" s="261"/>
      <c r="C52" s="250"/>
      <c r="D52" s="250"/>
      <c r="E52" s="251"/>
      <c r="F52" s="252"/>
      <c r="G52" s="253"/>
      <c r="H52" s="254"/>
    </row>
    <row r="53" spans="1:8" ht="20.5" customHeight="1" x14ac:dyDescent="0.35">
      <c r="A53" s="260"/>
      <c r="B53" s="249"/>
      <c r="C53" s="262"/>
      <c r="D53" s="262"/>
      <c r="E53" s="263"/>
      <c r="F53" s="258"/>
      <c r="G53" s="253"/>
      <c r="H53" s="264"/>
    </row>
    <row r="54" spans="1:8" ht="20.5" customHeight="1" x14ac:dyDescent="0.4">
      <c r="A54" s="265" t="s">
        <v>64</v>
      </c>
      <c r="B54" s="216" t="s">
        <v>71</v>
      </c>
      <c r="C54" s="216" t="s">
        <v>65</v>
      </c>
      <c r="D54" s="290" t="s">
        <v>66</v>
      </c>
      <c r="E54" s="216" t="s">
        <v>67</v>
      </c>
      <c r="F54" s="332" t="s">
        <v>68</v>
      </c>
      <c r="G54" s="333"/>
      <c r="H54" s="266" t="s">
        <v>69</v>
      </c>
    </row>
    <row r="55" spans="1:8" ht="20.5" customHeight="1" x14ac:dyDescent="0.4">
      <c r="A55" s="267" t="s">
        <v>70</v>
      </c>
      <c r="B55" s="268"/>
      <c r="C55" s="268"/>
      <c r="D55" s="291"/>
      <c r="E55" s="268" t="s">
        <v>72</v>
      </c>
      <c r="F55" s="334"/>
      <c r="G55" s="335"/>
      <c r="H55" s="269"/>
    </row>
    <row r="56" spans="1:8" ht="20.5" customHeight="1" x14ac:dyDescent="0.35">
      <c r="A56" s="283"/>
      <c r="B56" s="289" t="s">
        <v>63</v>
      </c>
      <c r="C56" s="289"/>
      <c r="D56" s="289"/>
      <c r="E56" s="289"/>
      <c r="F56" s="323"/>
      <c r="G56" s="324"/>
      <c r="H56" s="270"/>
    </row>
    <row r="57" spans="1:8" ht="20.5" customHeight="1" x14ac:dyDescent="0.35">
      <c r="A57" s="284"/>
      <c r="B57" s="285"/>
      <c r="C57" s="285"/>
      <c r="D57" s="285"/>
      <c r="E57" s="285"/>
      <c r="F57" s="325"/>
      <c r="G57" s="326"/>
      <c r="H57" s="270"/>
    </row>
    <row r="58" spans="1:8" ht="20.5" customHeight="1" thickBot="1" x14ac:dyDescent="0.4">
      <c r="A58" s="327" t="s">
        <v>86</v>
      </c>
      <c r="B58" s="328"/>
      <c r="C58" s="328"/>
      <c r="D58" s="328"/>
      <c r="E58" s="328"/>
      <c r="F58" s="328"/>
      <c r="G58" s="329"/>
      <c r="H58" s="271"/>
    </row>
  </sheetData>
  <sheetProtection algorithmName="SHA-512" hashValue="jbktRzntsTcks0vLa+JRz+Ssd2Bfk/FDH3A5OP9v1jq7treXcMAsO2QWA4w+92OvF5N7mBtS0zwceD3pHH3gMA==" saltValue="DIoDEtPRWPxkAn97sFj1Ug==" spinCount="100000" sheet="1" objects="1" scenarios="1" insertHyperlinks="0" selectLockedCells="1"/>
  <mergeCells count="57">
    <mergeCell ref="F56:G56"/>
    <mergeCell ref="F57:G57"/>
    <mergeCell ref="A58:G58"/>
    <mergeCell ref="E25:G25"/>
    <mergeCell ref="E26:G26"/>
    <mergeCell ref="B27:C27"/>
    <mergeCell ref="E27:F27"/>
    <mergeCell ref="F54:G54"/>
    <mergeCell ref="F55:G55"/>
    <mergeCell ref="E24:G24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E23:G23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5:D5"/>
    <mergeCell ref="E5:F5"/>
    <mergeCell ref="B6:D6"/>
    <mergeCell ref="E6:F6"/>
    <mergeCell ref="E7:F7"/>
    <mergeCell ref="B4:D4"/>
    <mergeCell ref="E4:F4"/>
    <mergeCell ref="B1:D1"/>
    <mergeCell ref="E1:F2"/>
    <mergeCell ref="B2:D2"/>
    <mergeCell ref="B3:D3"/>
    <mergeCell ref="E3:F3"/>
  </mergeCells>
  <hyperlinks>
    <hyperlink ref="A58" r:id="rId1" display="REP SHEET by Champion Recruiting:  #1 in Tech Sales Recruiting in U.S." xr:uid="{90A19E08-6F3C-4837-A1ED-C42EBDE13E79}"/>
    <hyperlink ref="A58:G58" r:id="rId2" display="REP SHEET:  One-page, Numerical, Standardized &amp; Certified" xr:uid="{A24D6BCB-D1A2-4FF9-9CCB-C1E61F34803F}"/>
    <hyperlink ref="A1" r:id="rId3" xr:uid="{AD4554E5-500F-4981-843F-BA2866DF51BB}"/>
    <hyperlink ref="A7" r:id="rId4" xr:uid="{F8D69725-36A3-4C52-8E29-CA7B34AEA0C8}"/>
  </hyperlinks>
  <printOptions horizontalCentered="1" verticalCentered="1"/>
  <pageMargins left="0.5" right="0.5" top="0.5" bottom="0.5" header="0.3" footer="0.3"/>
  <pageSetup scale="59" pageOrder="overThenDown" orientation="portrait" r:id="rId5"/>
  <headerFooter>
    <oddHeader>&amp;L&amp;12Confidential&amp;R&amp;12Printed &amp;D</oddHeader>
    <oddFooter>&amp;L&amp;12&amp;F&amp;R&amp;12U.S. Patent-Pending 29767572</oddFooter>
  </headerFooter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58"/>
  <sheetViews>
    <sheetView showGridLines="0" zoomScaleNormal="100" workbookViewId="0">
      <selection activeCell="B12" sqref="B12:C12"/>
    </sheetView>
  </sheetViews>
  <sheetFormatPr defaultColWidth="14.453125" defaultRowHeight="15.75" customHeight="1" x14ac:dyDescent="0.35"/>
  <cols>
    <col min="1" max="1" width="20" style="19" bestFit="1" customWidth="1"/>
    <col min="2" max="3" width="16.453125" style="19" customWidth="1"/>
    <col min="4" max="7" width="13.54296875" style="19" customWidth="1"/>
    <col min="8" max="8" width="57.453125" style="19" bestFit="1" customWidth="1"/>
    <col min="9" max="16384" width="14.453125" style="19"/>
  </cols>
  <sheetData>
    <row r="1" spans="1:8" ht="20.5" customHeight="1" x14ac:dyDescent="0.35">
      <c r="A1" s="156" t="s">
        <v>0</v>
      </c>
      <c r="B1" s="349"/>
      <c r="C1" s="350"/>
      <c r="D1" s="350"/>
      <c r="E1" s="300"/>
      <c r="F1" s="300"/>
      <c r="G1" s="10"/>
      <c r="H1" s="11" t="s">
        <v>87</v>
      </c>
    </row>
    <row r="2" spans="1:8" ht="20.5" customHeight="1" x14ac:dyDescent="0.35">
      <c r="A2" s="13" t="s">
        <v>1</v>
      </c>
      <c r="B2" s="351" t="s">
        <v>95</v>
      </c>
      <c r="C2" s="352"/>
      <c r="D2" s="352"/>
      <c r="E2" s="301"/>
      <c r="F2" s="301"/>
      <c r="G2" s="9"/>
      <c r="H2" s="14" t="s">
        <v>88</v>
      </c>
    </row>
    <row r="3" spans="1:8" ht="20.5" customHeight="1" x14ac:dyDescent="0.35">
      <c r="A3" s="13" t="s">
        <v>2</v>
      </c>
      <c r="B3" s="351" t="s">
        <v>96</v>
      </c>
      <c r="C3" s="352"/>
      <c r="D3" s="352"/>
      <c r="E3" s="301" t="s">
        <v>3</v>
      </c>
      <c r="F3" s="353"/>
      <c r="G3" s="15"/>
      <c r="H3" s="14" t="s">
        <v>89</v>
      </c>
    </row>
    <row r="4" spans="1:8" ht="20.5" customHeight="1" x14ac:dyDescent="0.35">
      <c r="A4" s="13" t="s">
        <v>4</v>
      </c>
      <c r="B4" s="351" t="s">
        <v>97</v>
      </c>
      <c r="C4" s="352"/>
      <c r="D4" s="352"/>
      <c r="E4" s="354" t="str">
        <f>B2</f>
        <v>Jen Daly</v>
      </c>
      <c r="F4" s="353"/>
      <c r="G4" s="9"/>
      <c r="H4" s="16" t="s">
        <v>5</v>
      </c>
    </row>
    <row r="5" spans="1:8" ht="20.5" customHeight="1" x14ac:dyDescent="0.35">
      <c r="A5" s="13" t="s">
        <v>6</v>
      </c>
      <c r="B5" s="351" t="s">
        <v>98</v>
      </c>
      <c r="C5" s="352"/>
      <c r="D5" s="352"/>
      <c r="E5" s="354" t="s">
        <v>132</v>
      </c>
      <c r="F5" s="353"/>
      <c r="G5" s="9"/>
      <c r="H5" s="16" t="s">
        <v>7</v>
      </c>
    </row>
    <row r="6" spans="1:8" ht="20.5" customHeight="1" x14ac:dyDescent="0.35">
      <c r="A6" s="13" t="s">
        <v>8</v>
      </c>
      <c r="B6" s="351" t="s">
        <v>99</v>
      </c>
      <c r="C6" s="352"/>
      <c r="D6" s="352"/>
      <c r="E6" s="354"/>
      <c r="F6" s="353"/>
      <c r="G6" s="12"/>
      <c r="H6" s="16" t="s">
        <v>9</v>
      </c>
    </row>
    <row r="7" spans="1:8" ht="20.5" customHeight="1" x14ac:dyDescent="0.35">
      <c r="A7" s="293" t="s">
        <v>10</v>
      </c>
      <c r="B7" s="356" t="s">
        <v>134</v>
      </c>
      <c r="C7" s="357"/>
      <c r="D7" s="357"/>
      <c r="E7" s="358"/>
      <c r="F7" s="359"/>
      <c r="G7" s="17"/>
      <c r="H7" s="18" t="s">
        <v>11</v>
      </c>
    </row>
    <row r="8" spans="1:8" ht="20.5" customHeight="1" x14ac:dyDescent="0.4">
      <c r="A8" s="20"/>
      <c r="B8" s="360"/>
      <c r="C8" s="340"/>
      <c r="D8" s="355"/>
      <c r="E8" s="340"/>
      <c r="F8" s="355"/>
      <c r="G8" s="340"/>
      <c r="H8" s="21"/>
    </row>
    <row r="9" spans="1:8" ht="20.5" customHeight="1" x14ac:dyDescent="0.4">
      <c r="A9" s="20" t="s">
        <v>12</v>
      </c>
      <c r="B9" s="360" t="s">
        <v>13</v>
      </c>
      <c r="C9" s="340"/>
      <c r="D9" s="355" t="s">
        <v>14</v>
      </c>
      <c r="E9" s="340"/>
      <c r="F9" s="355" t="s">
        <v>15</v>
      </c>
      <c r="G9" s="340"/>
      <c r="H9" s="21" t="s">
        <v>16</v>
      </c>
    </row>
    <row r="10" spans="1:8" ht="20.5" customHeight="1" x14ac:dyDescent="0.35">
      <c r="A10" s="22" t="s">
        <v>17</v>
      </c>
      <c r="B10" s="339" t="s">
        <v>100</v>
      </c>
      <c r="C10" s="340"/>
      <c r="D10" s="362" t="s">
        <v>73</v>
      </c>
      <c r="E10" s="340"/>
      <c r="F10" s="362" t="s">
        <v>18</v>
      </c>
      <c r="G10" s="340"/>
      <c r="H10" s="23" t="s">
        <v>101</v>
      </c>
    </row>
    <row r="11" spans="1:8" ht="20.5" customHeight="1" x14ac:dyDescent="0.35">
      <c r="A11" s="24"/>
      <c r="B11" s="363"/>
      <c r="C11" s="344"/>
      <c r="D11" s="361"/>
      <c r="E11" s="344"/>
      <c r="F11" s="361"/>
      <c r="G11" s="344"/>
      <c r="H11" s="25"/>
    </row>
    <row r="12" spans="1:8" ht="20.5" customHeight="1" x14ac:dyDescent="0.4">
      <c r="A12" s="26" t="s">
        <v>19</v>
      </c>
      <c r="B12" s="360"/>
      <c r="C12" s="340"/>
      <c r="D12" s="27" t="s">
        <v>19</v>
      </c>
      <c r="E12" s="364"/>
      <c r="F12" s="340"/>
      <c r="G12" s="27" t="s">
        <v>19</v>
      </c>
      <c r="H12" s="21"/>
    </row>
    <row r="13" spans="1:8" ht="20.5" customHeight="1" x14ac:dyDescent="0.4">
      <c r="A13" s="28">
        <v>3</v>
      </c>
      <c r="B13" s="339" t="s">
        <v>20</v>
      </c>
      <c r="C13" s="340"/>
      <c r="D13" s="29">
        <v>2</v>
      </c>
      <c r="E13" s="339" t="s">
        <v>21</v>
      </c>
      <c r="F13" s="340"/>
      <c r="G13" s="29"/>
      <c r="H13" s="23" t="s">
        <v>22</v>
      </c>
    </row>
    <row r="14" spans="1:8" ht="20.5" customHeight="1" x14ac:dyDescent="0.4">
      <c r="A14" s="30"/>
      <c r="B14" s="341"/>
      <c r="C14" s="340"/>
      <c r="D14" s="31"/>
      <c r="E14" s="341"/>
      <c r="F14" s="340"/>
      <c r="G14" s="29"/>
      <c r="H14" s="23" t="s">
        <v>23</v>
      </c>
    </row>
    <row r="15" spans="1:8" ht="20.5" customHeight="1" x14ac:dyDescent="0.4">
      <c r="A15" s="28"/>
      <c r="B15" s="339" t="s">
        <v>24</v>
      </c>
      <c r="C15" s="340"/>
      <c r="D15" s="29">
        <v>3</v>
      </c>
      <c r="E15" s="339" t="s">
        <v>25</v>
      </c>
      <c r="F15" s="340"/>
      <c r="G15" s="29"/>
      <c r="H15" s="23" t="s">
        <v>26</v>
      </c>
    </row>
    <row r="16" spans="1:8" ht="20.5" customHeight="1" x14ac:dyDescent="0.4">
      <c r="A16" s="28">
        <v>3</v>
      </c>
      <c r="B16" s="339" t="s">
        <v>27</v>
      </c>
      <c r="C16" s="340"/>
      <c r="D16" s="29"/>
      <c r="E16" s="339" t="s">
        <v>28</v>
      </c>
      <c r="F16" s="340"/>
      <c r="G16" s="29">
        <v>3</v>
      </c>
      <c r="H16" s="23" t="s">
        <v>29</v>
      </c>
    </row>
    <row r="17" spans="1:8" ht="20.5" customHeight="1" x14ac:dyDescent="0.4">
      <c r="A17" s="30"/>
      <c r="B17" s="341"/>
      <c r="C17" s="340"/>
      <c r="D17" s="31"/>
      <c r="E17" s="341"/>
      <c r="F17" s="340"/>
      <c r="G17" s="29"/>
      <c r="H17" s="23" t="s">
        <v>30</v>
      </c>
    </row>
    <row r="18" spans="1:8" ht="20.5" customHeight="1" x14ac:dyDescent="0.4">
      <c r="A18" s="28">
        <v>2</v>
      </c>
      <c r="B18" s="339" t="s">
        <v>31</v>
      </c>
      <c r="C18" s="340"/>
      <c r="D18" s="29"/>
      <c r="E18" s="339" t="s">
        <v>32</v>
      </c>
      <c r="F18" s="340"/>
      <c r="G18" s="29"/>
      <c r="H18" s="23" t="s">
        <v>33</v>
      </c>
    </row>
    <row r="19" spans="1:8" ht="20.5" customHeight="1" x14ac:dyDescent="0.4">
      <c r="A19" s="28"/>
      <c r="B19" s="339" t="s">
        <v>34</v>
      </c>
      <c r="C19" s="340"/>
      <c r="D19" s="29"/>
      <c r="E19" s="339" t="s">
        <v>35</v>
      </c>
      <c r="F19" s="340"/>
      <c r="G19" s="29"/>
      <c r="H19" s="23" t="s">
        <v>36</v>
      </c>
    </row>
    <row r="20" spans="1:8" ht="20.5" customHeight="1" x14ac:dyDescent="0.4">
      <c r="A20" s="28">
        <v>1</v>
      </c>
      <c r="B20" s="339" t="s">
        <v>37</v>
      </c>
      <c r="C20" s="340"/>
      <c r="D20" s="29"/>
      <c r="E20" s="339" t="s">
        <v>38</v>
      </c>
      <c r="F20" s="340"/>
      <c r="G20" s="29"/>
      <c r="H20" s="23" t="s">
        <v>39</v>
      </c>
    </row>
    <row r="21" spans="1:8" ht="20.5" customHeight="1" x14ac:dyDescent="0.4">
      <c r="A21" s="28">
        <v>1</v>
      </c>
      <c r="B21" s="339" t="s">
        <v>40</v>
      </c>
      <c r="C21" s="340"/>
      <c r="D21" s="29">
        <v>3</v>
      </c>
      <c r="E21" s="339" t="s">
        <v>41</v>
      </c>
      <c r="F21" s="340"/>
      <c r="G21" s="29"/>
      <c r="H21" s="23" t="s">
        <v>42</v>
      </c>
    </row>
    <row r="22" spans="1:8" ht="20.5" customHeight="1" x14ac:dyDescent="0.4">
      <c r="A22" s="32"/>
      <c r="B22" s="346"/>
      <c r="C22" s="340"/>
      <c r="D22" s="33"/>
      <c r="E22" s="342"/>
      <c r="F22" s="340"/>
      <c r="G22" s="34"/>
      <c r="H22" s="35"/>
    </row>
    <row r="23" spans="1:8" ht="20.5" customHeight="1" x14ac:dyDescent="0.4">
      <c r="A23" s="36" t="s">
        <v>43</v>
      </c>
      <c r="B23" s="37" t="s">
        <v>44</v>
      </c>
      <c r="C23" s="38"/>
      <c r="D23" s="39">
        <f>IFERROR(AVERAGE(D24:D26),0)</f>
        <v>1.5</v>
      </c>
      <c r="E23" s="365" t="s">
        <v>45</v>
      </c>
      <c r="F23" s="366"/>
      <c r="G23" s="366"/>
      <c r="H23" s="40" t="s">
        <v>46</v>
      </c>
    </row>
    <row r="24" spans="1:8" ht="20.5" customHeight="1" x14ac:dyDescent="0.4">
      <c r="A24" s="41">
        <v>1</v>
      </c>
      <c r="B24" s="42" t="str">
        <f>IF(A24=1,"  Company last year","  Companies last year")</f>
        <v xml:space="preserve">  Company last year</v>
      </c>
      <c r="C24" s="43"/>
      <c r="D24" s="44">
        <v>2</v>
      </c>
      <c r="E24" s="339" t="s">
        <v>102</v>
      </c>
      <c r="F24" s="340"/>
      <c r="G24" s="340"/>
      <c r="H24" s="45" t="s">
        <v>74</v>
      </c>
    </row>
    <row r="25" spans="1:8" ht="20.5" customHeight="1" x14ac:dyDescent="0.4">
      <c r="A25" s="41">
        <v>2</v>
      </c>
      <c r="B25" s="42" t="str">
        <f>IF(A25=1,"  Company last 2 years","  Companies last 2 years")</f>
        <v xml:space="preserve">  Companies last 2 years</v>
      </c>
      <c r="C25" s="43"/>
      <c r="D25" s="44">
        <v>1</v>
      </c>
      <c r="E25" s="339" t="s">
        <v>120</v>
      </c>
      <c r="F25" s="340"/>
      <c r="G25" s="340"/>
      <c r="H25" s="45" t="s">
        <v>103</v>
      </c>
    </row>
    <row r="26" spans="1:8" ht="20.5" customHeight="1" x14ac:dyDescent="0.4">
      <c r="A26" s="41">
        <v>2</v>
      </c>
      <c r="B26" s="42" t="str">
        <f>IF(A26=1,"  Company last 3 years","  Companies last 3 years")</f>
        <v xml:space="preserve">  Companies last 3 years</v>
      </c>
      <c r="C26" s="43"/>
      <c r="D26" s="44"/>
      <c r="E26" s="339"/>
      <c r="F26" s="340"/>
      <c r="G26" s="340"/>
      <c r="H26" s="45"/>
    </row>
    <row r="27" spans="1:8" ht="20.5" customHeight="1" x14ac:dyDescent="0.4">
      <c r="A27" s="46"/>
      <c r="B27" s="343"/>
      <c r="C27" s="344"/>
      <c r="D27" s="47"/>
      <c r="E27" s="345"/>
      <c r="F27" s="344"/>
      <c r="G27" s="48"/>
      <c r="H27" s="49"/>
    </row>
    <row r="28" spans="1:8" ht="20.5" customHeight="1" x14ac:dyDescent="0.4">
      <c r="A28" s="50" t="s">
        <v>50</v>
      </c>
      <c r="B28" s="51"/>
      <c r="C28" s="52" t="s">
        <v>51</v>
      </c>
      <c r="D28" s="53"/>
      <c r="E28" s="54" t="s">
        <v>52</v>
      </c>
      <c r="F28" s="54" t="s">
        <v>53</v>
      </c>
      <c r="G28" s="54" t="s">
        <v>54</v>
      </c>
      <c r="H28" s="55" t="s">
        <v>55</v>
      </c>
    </row>
    <row r="29" spans="1:8" ht="20.5" customHeight="1" x14ac:dyDescent="0.4">
      <c r="A29" s="56"/>
      <c r="B29" s="57" t="s">
        <v>56</v>
      </c>
      <c r="C29" s="58" t="s">
        <v>57</v>
      </c>
      <c r="D29" s="59" t="s">
        <v>58</v>
      </c>
      <c r="E29" s="60" t="s">
        <v>59</v>
      </c>
      <c r="F29" s="60" t="s">
        <v>60</v>
      </c>
      <c r="G29" s="60"/>
      <c r="H29" s="61"/>
    </row>
    <row r="30" spans="1:8" ht="20.5" customHeight="1" x14ac:dyDescent="0.4">
      <c r="A30" s="62"/>
      <c r="B30" s="63"/>
      <c r="C30" s="64"/>
      <c r="D30" s="65"/>
      <c r="E30" s="66"/>
      <c r="F30" s="67"/>
      <c r="G30" s="68"/>
      <c r="H30" s="69"/>
    </row>
    <row r="31" spans="1:8" ht="20.5" customHeight="1" x14ac:dyDescent="0.4">
      <c r="A31" s="62" t="s">
        <v>61</v>
      </c>
      <c r="B31" s="63">
        <f t="shared" ref="B31" si="0">IFERROR(C31/D31,0)</f>
        <v>1.3611940298507466</v>
      </c>
      <c r="C31" s="64">
        <f>IFERROR(AVERAGE(C35,C41,C47),0)</f>
        <v>1.5200000000000002</v>
      </c>
      <c r="D31" s="65">
        <f>IFERROR(AVERAGE(D35,D41,D47),0)</f>
        <v>1.1166666666666667</v>
      </c>
      <c r="E31" s="66">
        <f>Graphs!G40</f>
        <v>0.66</v>
      </c>
      <c r="F31" s="67" t="s">
        <v>75</v>
      </c>
      <c r="G31" s="68">
        <f>SUM(G35,G41,G47)</f>
        <v>2</v>
      </c>
      <c r="H31" s="69" t="str">
        <f>Graphs!H57</f>
        <v>100%+ annual quota:  2 of last 3 years</v>
      </c>
    </row>
    <row r="32" spans="1:8" ht="20.5" customHeight="1" x14ac:dyDescent="0.4">
      <c r="A32" s="70"/>
      <c r="B32" s="71"/>
      <c r="C32" s="72"/>
      <c r="D32" s="73"/>
      <c r="E32" s="74"/>
      <c r="F32" s="75"/>
      <c r="G32" s="76"/>
      <c r="H32" s="77"/>
    </row>
    <row r="33" spans="1:8" ht="21" customHeight="1" x14ac:dyDescent="0.4">
      <c r="A33" s="78"/>
      <c r="B33" s="79"/>
      <c r="C33" s="80"/>
      <c r="D33" s="81"/>
      <c r="E33" s="82"/>
      <c r="G33" s="83"/>
      <c r="H33" s="84"/>
    </row>
    <row r="34" spans="1:8" s="114" customFormat="1" ht="20.5" customHeight="1" x14ac:dyDescent="0.35">
      <c r="A34" s="85"/>
      <c r="B34" s="86"/>
      <c r="C34" s="87"/>
      <c r="D34" s="87"/>
      <c r="E34" s="88"/>
      <c r="F34" s="89"/>
      <c r="G34" s="90"/>
      <c r="H34" s="91"/>
    </row>
    <row r="35" spans="1:8" ht="20.5" customHeight="1" x14ac:dyDescent="0.4">
      <c r="A35" s="117">
        <v>2021</v>
      </c>
      <c r="B35" s="63">
        <f>IFERROR(C35/D35,0)</f>
        <v>1.3423076923076924</v>
      </c>
      <c r="C35" s="115">
        <f>SUM(C36:C39)</f>
        <v>3.49</v>
      </c>
      <c r="D35" s="115">
        <f>SUM(D36:D39)</f>
        <v>2.6</v>
      </c>
      <c r="E35" s="116" t="s">
        <v>77</v>
      </c>
      <c r="F35" s="67" t="s">
        <v>75</v>
      </c>
      <c r="G35" s="68">
        <f>SUM(G36:G39)</f>
        <v>1</v>
      </c>
      <c r="H35" s="91"/>
    </row>
    <row r="36" spans="1:8" ht="20.5" customHeight="1" x14ac:dyDescent="0.35">
      <c r="A36" s="85" t="s">
        <v>128</v>
      </c>
      <c r="B36" s="86">
        <f t="shared" ref="B36:B39" si="1">IFERROR(C36/D36,0)</f>
        <v>1.5625</v>
      </c>
      <c r="C36" s="87">
        <v>1.25</v>
      </c>
      <c r="D36" s="87">
        <v>0.8</v>
      </c>
      <c r="E36" s="88"/>
      <c r="F36" s="89" t="s">
        <v>75</v>
      </c>
      <c r="G36" s="90"/>
      <c r="H36" s="91"/>
    </row>
    <row r="37" spans="1:8" ht="20.5" customHeight="1" x14ac:dyDescent="0.35">
      <c r="A37" s="85" t="s">
        <v>129</v>
      </c>
      <c r="B37" s="86">
        <f t="shared" si="1"/>
        <v>1.3571428571428572</v>
      </c>
      <c r="C37" s="87">
        <v>0.95</v>
      </c>
      <c r="D37" s="87">
        <v>0.7</v>
      </c>
      <c r="E37" s="88"/>
      <c r="F37" s="89" t="s">
        <v>75</v>
      </c>
      <c r="G37" s="90"/>
      <c r="H37" s="91"/>
    </row>
    <row r="38" spans="1:8" ht="20.5" customHeight="1" x14ac:dyDescent="0.35">
      <c r="A38" s="85" t="s">
        <v>130</v>
      </c>
      <c r="B38" s="86">
        <f t="shared" si="1"/>
        <v>1.2333333333333334</v>
      </c>
      <c r="C38" s="87">
        <v>0.74</v>
      </c>
      <c r="D38" s="87">
        <v>0.6</v>
      </c>
      <c r="E38" s="88"/>
      <c r="F38" s="89" t="s">
        <v>75</v>
      </c>
      <c r="G38" s="90"/>
      <c r="H38" s="91"/>
    </row>
    <row r="39" spans="1:8" ht="20.5" customHeight="1" x14ac:dyDescent="0.35">
      <c r="A39" s="85" t="s">
        <v>131</v>
      </c>
      <c r="B39" s="86">
        <f t="shared" si="1"/>
        <v>1.1000000000000001</v>
      </c>
      <c r="C39" s="87">
        <v>0.55000000000000004</v>
      </c>
      <c r="D39" s="87">
        <v>0.5</v>
      </c>
      <c r="E39" s="88"/>
      <c r="F39" s="89" t="s">
        <v>76</v>
      </c>
      <c r="G39" s="90">
        <v>1</v>
      </c>
      <c r="H39" s="91"/>
    </row>
    <row r="40" spans="1:8" ht="20.5" customHeight="1" x14ac:dyDescent="0.35">
      <c r="A40" s="85"/>
      <c r="B40" s="86"/>
      <c r="C40" s="87"/>
      <c r="D40" s="92"/>
      <c r="E40" s="88"/>
      <c r="F40" s="93"/>
      <c r="G40" s="90"/>
      <c r="H40" s="91"/>
    </row>
    <row r="41" spans="1:8" ht="20.5" customHeight="1" x14ac:dyDescent="0.4">
      <c r="A41" s="117">
        <v>2020</v>
      </c>
      <c r="B41" s="63">
        <f>IFERROR(C41/D41,0)</f>
        <v>1.4266666666666667</v>
      </c>
      <c r="C41" s="115">
        <f>SUM(C42:C45)</f>
        <v>1.07</v>
      </c>
      <c r="D41" s="115">
        <f>SUM(D42:D45)</f>
        <v>0.75</v>
      </c>
      <c r="E41" s="116" t="s">
        <v>77</v>
      </c>
      <c r="F41" s="67" t="s">
        <v>75</v>
      </c>
      <c r="G41" s="68">
        <f>SUM(G42:G45)</f>
        <v>1</v>
      </c>
      <c r="H41" s="91"/>
    </row>
    <row r="42" spans="1:8" ht="20.5" customHeight="1" x14ac:dyDescent="0.35">
      <c r="A42" s="85" t="s">
        <v>104</v>
      </c>
      <c r="B42" s="86">
        <f t="shared" ref="B42:B45" si="2">IFERROR(C42/D42,0)</f>
        <v>1.5666666666666667</v>
      </c>
      <c r="C42" s="87">
        <v>0.47</v>
      </c>
      <c r="D42" s="87">
        <v>0.3</v>
      </c>
      <c r="E42" s="88"/>
      <c r="F42" s="89" t="s">
        <v>75</v>
      </c>
      <c r="G42" s="90"/>
      <c r="H42" s="94"/>
    </row>
    <row r="43" spans="1:8" ht="20.5" customHeight="1" x14ac:dyDescent="0.35">
      <c r="A43" s="85" t="s">
        <v>105</v>
      </c>
      <c r="B43" s="86">
        <f t="shared" si="2"/>
        <v>1.7499999999999998</v>
      </c>
      <c r="C43" s="87">
        <v>0.35</v>
      </c>
      <c r="D43" s="87">
        <v>0.2</v>
      </c>
      <c r="E43" s="88"/>
      <c r="F43" s="89" t="s">
        <v>75</v>
      </c>
      <c r="G43" s="90"/>
      <c r="H43" s="91"/>
    </row>
    <row r="44" spans="1:8" ht="20.5" customHeight="1" x14ac:dyDescent="0.35">
      <c r="A44" s="85" t="s">
        <v>106</v>
      </c>
      <c r="B44" s="86">
        <f t="shared" si="2"/>
        <v>1.1333333333333335</v>
      </c>
      <c r="C44" s="87">
        <v>0.17</v>
      </c>
      <c r="D44" s="87">
        <v>0.15</v>
      </c>
      <c r="E44" s="88"/>
      <c r="F44" s="89" t="s">
        <v>76</v>
      </c>
      <c r="G44" s="90"/>
      <c r="H44" s="91"/>
    </row>
    <row r="45" spans="1:8" ht="20.5" customHeight="1" x14ac:dyDescent="0.35">
      <c r="A45" s="85" t="s">
        <v>107</v>
      </c>
      <c r="B45" s="86">
        <f t="shared" si="2"/>
        <v>0.79999999999999993</v>
      </c>
      <c r="C45" s="87">
        <v>0.08</v>
      </c>
      <c r="D45" s="87">
        <v>0.1</v>
      </c>
      <c r="E45" s="88"/>
      <c r="F45" s="89" t="s">
        <v>78</v>
      </c>
      <c r="G45" s="90">
        <v>1</v>
      </c>
      <c r="H45" s="91"/>
    </row>
    <row r="46" spans="1:8" ht="20.5" customHeight="1" x14ac:dyDescent="0.35">
      <c r="A46" s="85"/>
      <c r="B46" s="86"/>
      <c r="C46" s="87"/>
      <c r="D46" s="87"/>
      <c r="E46" s="88"/>
      <c r="F46" s="93"/>
      <c r="G46" s="90"/>
      <c r="H46" s="91"/>
    </row>
    <row r="47" spans="1:8" ht="20.5" customHeight="1" x14ac:dyDescent="0.4">
      <c r="A47" s="117">
        <v>2019</v>
      </c>
      <c r="B47" s="63">
        <f>IFERROR(C47/D47,0)</f>
        <v>0</v>
      </c>
      <c r="C47" s="115">
        <f>SUM(C48:C51)</f>
        <v>0</v>
      </c>
      <c r="D47" s="115">
        <f>SUM(D48:D51)</f>
        <v>0</v>
      </c>
      <c r="E47" s="116" t="s">
        <v>113</v>
      </c>
      <c r="F47" s="67" t="s">
        <v>75</v>
      </c>
      <c r="G47" s="68">
        <f>SUM(G48:G51)</f>
        <v>0</v>
      </c>
      <c r="H47" s="91"/>
    </row>
    <row r="48" spans="1:8" ht="20.5" customHeight="1" x14ac:dyDescent="0.35">
      <c r="A48" s="85" t="s">
        <v>108</v>
      </c>
      <c r="B48" s="86">
        <f t="shared" ref="B48:B51" si="3">IFERROR(C48/D48,0)</f>
        <v>0</v>
      </c>
      <c r="C48" s="87" t="s">
        <v>112</v>
      </c>
      <c r="D48" s="87" t="s">
        <v>112</v>
      </c>
      <c r="E48" s="88"/>
      <c r="F48" s="89" t="s">
        <v>75</v>
      </c>
      <c r="G48" s="90"/>
      <c r="H48" s="91"/>
    </row>
    <row r="49" spans="1:8" ht="20.5" customHeight="1" x14ac:dyDescent="0.35">
      <c r="A49" s="85" t="s">
        <v>109</v>
      </c>
      <c r="B49" s="86">
        <f t="shared" si="3"/>
        <v>0</v>
      </c>
      <c r="C49" s="87" t="s">
        <v>112</v>
      </c>
      <c r="D49" s="87" t="s">
        <v>112</v>
      </c>
      <c r="E49" s="88"/>
      <c r="F49" s="89" t="s">
        <v>75</v>
      </c>
      <c r="G49" s="90"/>
      <c r="H49" s="91"/>
    </row>
    <row r="50" spans="1:8" ht="20.5" customHeight="1" x14ac:dyDescent="0.35">
      <c r="A50" s="85" t="s">
        <v>110</v>
      </c>
      <c r="B50" s="86">
        <f t="shared" si="3"/>
        <v>0</v>
      </c>
      <c r="C50" s="87" t="s">
        <v>112</v>
      </c>
      <c r="D50" s="87" t="s">
        <v>112</v>
      </c>
      <c r="E50" s="88"/>
      <c r="F50" s="89" t="s">
        <v>76</v>
      </c>
      <c r="G50" s="90"/>
      <c r="H50" s="91"/>
    </row>
    <row r="51" spans="1:8" ht="20.5" customHeight="1" x14ac:dyDescent="0.35">
      <c r="A51" s="85" t="s">
        <v>111</v>
      </c>
      <c r="B51" s="86">
        <f t="shared" si="3"/>
        <v>0</v>
      </c>
      <c r="C51" s="87" t="s">
        <v>112</v>
      </c>
      <c r="D51" s="87" t="s">
        <v>112</v>
      </c>
      <c r="E51" s="88"/>
      <c r="F51" s="89" t="s">
        <v>78</v>
      </c>
      <c r="G51" s="90"/>
      <c r="H51" s="91"/>
    </row>
    <row r="52" spans="1:8" ht="20.5" customHeight="1" x14ac:dyDescent="0.35">
      <c r="A52" s="95"/>
      <c r="B52" s="96"/>
      <c r="C52" s="87"/>
      <c r="D52" s="87"/>
      <c r="E52" s="88"/>
      <c r="F52" s="89"/>
      <c r="G52" s="90"/>
      <c r="H52" s="91"/>
    </row>
    <row r="53" spans="1:8" ht="20.5" customHeight="1" x14ac:dyDescent="0.35">
      <c r="A53" s="95"/>
      <c r="B53" s="86"/>
      <c r="C53" s="97"/>
      <c r="D53" s="97"/>
      <c r="E53" s="98"/>
      <c r="F53" s="93"/>
      <c r="G53" s="90"/>
      <c r="H53" s="99"/>
    </row>
    <row r="54" spans="1:8" ht="20.5" customHeight="1" x14ac:dyDescent="0.4">
      <c r="A54" s="100" t="s">
        <v>64</v>
      </c>
      <c r="B54" s="54" t="s">
        <v>71</v>
      </c>
      <c r="C54" s="54" t="s">
        <v>65</v>
      </c>
      <c r="D54" s="101" t="s">
        <v>66</v>
      </c>
      <c r="E54" s="54" t="s">
        <v>67</v>
      </c>
      <c r="F54" s="367" t="s">
        <v>68</v>
      </c>
      <c r="G54" s="368"/>
      <c r="H54" s="111" t="s">
        <v>69</v>
      </c>
    </row>
    <row r="55" spans="1:8" ht="20.5" customHeight="1" x14ac:dyDescent="0.4">
      <c r="A55" s="102" t="s">
        <v>70</v>
      </c>
      <c r="B55" s="103"/>
      <c r="C55" s="103"/>
      <c r="D55" s="104"/>
      <c r="E55" s="103" t="s">
        <v>72</v>
      </c>
      <c r="F55" s="369"/>
      <c r="G55" s="370"/>
      <c r="H55" s="113" t="s">
        <v>94</v>
      </c>
    </row>
    <row r="56" spans="1:8" ht="20.5" customHeight="1" x14ac:dyDescent="0.35">
      <c r="A56" s="105">
        <v>2002</v>
      </c>
      <c r="B56" s="106" t="s">
        <v>77</v>
      </c>
      <c r="C56" s="106" t="s">
        <v>90</v>
      </c>
      <c r="D56" s="106" t="s">
        <v>91</v>
      </c>
      <c r="E56" s="106" t="s">
        <v>93</v>
      </c>
      <c r="F56" s="371" t="s">
        <v>92</v>
      </c>
      <c r="G56" s="368"/>
      <c r="H56" s="107"/>
    </row>
    <row r="57" spans="1:8" ht="20.5" customHeight="1" x14ac:dyDescent="0.4">
      <c r="A57" s="108"/>
      <c r="B57" s="109"/>
      <c r="C57" s="109"/>
      <c r="D57" s="109"/>
      <c r="E57" s="109"/>
      <c r="F57" s="347"/>
      <c r="G57" s="348"/>
      <c r="H57" s="107" t="s">
        <v>135</v>
      </c>
    </row>
    <row r="58" spans="1:8" ht="20.5" customHeight="1" x14ac:dyDescent="0.35">
      <c r="A58" s="336" t="s">
        <v>86</v>
      </c>
      <c r="B58" s="337"/>
      <c r="C58" s="337"/>
      <c r="D58" s="337"/>
      <c r="E58" s="337"/>
      <c r="F58" s="337"/>
      <c r="G58" s="338"/>
      <c r="H58" s="110"/>
    </row>
  </sheetData>
  <sheetProtection algorithmName="SHA-512" hashValue="mEEgjbbJVNdKphZcea0liW9IqsGLJ+y+XZpdEURcSi6Jnf8SDh3q0AlwgUH5LIshNj0xfOZo52HnnJUoeGixcA==" saltValue="dJsqwXBvOr+ryDbLyIyAcQ==" spinCount="100000" sheet="1" objects="1" scenarios="1" selectLockedCells="1" selectUnlockedCells="1"/>
  <mergeCells count="58">
    <mergeCell ref="E23:G23"/>
    <mergeCell ref="E24:G24"/>
    <mergeCell ref="F54:G54"/>
    <mergeCell ref="F55:G55"/>
    <mergeCell ref="F56:G56"/>
    <mergeCell ref="E26:G26"/>
    <mergeCell ref="E15:F15"/>
    <mergeCell ref="B15:C15"/>
    <mergeCell ref="B16:C16"/>
    <mergeCell ref="B17:C17"/>
    <mergeCell ref="B18:C18"/>
    <mergeCell ref="B12:C12"/>
    <mergeCell ref="E12:F12"/>
    <mergeCell ref="B13:C13"/>
    <mergeCell ref="E13:F13"/>
    <mergeCell ref="B14:C14"/>
    <mergeCell ref="E14:F14"/>
    <mergeCell ref="D11:E11"/>
    <mergeCell ref="F11:G11"/>
    <mergeCell ref="B9:C9"/>
    <mergeCell ref="D9:E9"/>
    <mergeCell ref="F9:G9"/>
    <mergeCell ref="B10:C10"/>
    <mergeCell ref="D10:E10"/>
    <mergeCell ref="F10:G10"/>
    <mergeCell ref="B11:C11"/>
    <mergeCell ref="B4:D4"/>
    <mergeCell ref="E4:F4"/>
    <mergeCell ref="D8:E8"/>
    <mergeCell ref="F8:G8"/>
    <mergeCell ref="B5:D5"/>
    <mergeCell ref="E5:F5"/>
    <mergeCell ref="B6:D6"/>
    <mergeCell ref="E6:F6"/>
    <mergeCell ref="B7:D7"/>
    <mergeCell ref="E7:F7"/>
    <mergeCell ref="B8:C8"/>
    <mergeCell ref="B1:D1"/>
    <mergeCell ref="E1:F2"/>
    <mergeCell ref="B2:D2"/>
    <mergeCell ref="B3:D3"/>
    <mergeCell ref="E3:F3"/>
    <mergeCell ref="A58:G58"/>
    <mergeCell ref="E16:F16"/>
    <mergeCell ref="E17:F17"/>
    <mergeCell ref="E18:F18"/>
    <mergeCell ref="E19:F19"/>
    <mergeCell ref="E20:F20"/>
    <mergeCell ref="E21:F21"/>
    <mergeCell ref="E22:F22"/>
    <mergeCell ref="B27:C27"/>
    <mergeCell ref="E27:F27"/>
    <mergeCell ref="B22:C22"/>
    <mergeCell ref="E25:G25"/>
    <mergeCell ref="F57:G57"/>
    <mergeCell ref="B19:C19"/>
    <mergeCell ref="B20:C20"/>
    <mergeCell ref="B21:C21"/>
  </mergeCells>
  <hyperlinks>
    <hyperlink ref="A58" r:id="rId1" display="REP SHEET by Champion Recruiting:  #1 in Tech Sales Recruiting in U.S." xr:uid="{B912FA4F-C481-4AC0-8AAE-6CE0AE8AF4D9}"/>
    <hyperlink ref="A58:G58" r:id="rId2" display="REP SHEET:  One-page, Numerical, Standardized &amp; Certified" xr:uid="{0803F0C2-CEB2-4FC0-8FB6-8D13B94265C9}"/>
    <hyperlink ref="A1" r:id="rId3" xr:uid="{00000000-0004-0000-0100-000000000000}"/>
  </hyperlinks>
  <printOptions horizontalCentered="1" verticalCentered="1"/>
  <pageMargins left="0.5" right="0.5" top="0.5" bottom="0.5" header="0.3" footer="0.3"/>
  <pageSetup scale="59" pageOrder="overThenDown" orientation="portrait" r:id="rId4"/>
  <headerFooter>
    <oddHeader>&amp;L&amp;12Confidential&amp;R&amp;12Printed &amp;D</oddHeader>
    <oddFooter>&amp;L&amp;12&amp;F&amp;R&amp;12U.S. Patent-Pending 29767572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L59"/>
  <sheetViews>
    <sheetView workbookViewId="0">
      <selection activeCell="K37" sqref="K37"/>
    </sheetView>
  </sheetViews>
  <sheetFormatPr defaultColWidth="14.453125" defaultRowHeight="15.75" customHeight="1" x14ac:dyDescent="0.25"/>
  <sheetData>
    <row r="1" spans="2:8" ht="13" x14ac:dyDescent="0.3">
      <c r="B1" s="1" t="s">
        <v>79</v>
      </c>
      <c r="C1" s="2"/>
      <c r="D1" s="3"/>
      <c r="F1" s="1" t="s">
        <v>80</v>
      </c>
      <c r="G1" s="2"/>
      <c r="H1" s="3"/>
    </row>
    <row r="2" spans="2:8" ht="13" x14ac:dyDescent="0.3">
      <c r="B2" s="4"/>
      <c r="C2" s="5"/>
      <c r="D2" s="6"/>
      <c r="F2" s="8"/>
      <c r="G2" s="123"/>
      <c r="H2" s="7"/>
    </row>
    <row r="3" spans="2:8" ht="13" x14ac:dyDescent="0.3">
      <c r="B3" s="124" t="s">
        <v>81</v>
      </c>
      <c r="C3" s="125"/>
      <c r="D3" s="126"/>
      <c r="F3" s="124" t="s">
        <v>81</v>
      </c>
      <c r="G3" s="125"/>
      <c r="H3" s="126"/>
    </row>
    <row r="4" spans="2:8" ht="13" x14ac:dyDescent="0.3">
      <c r="B4" s="127" t="s">
        <v>82</v>
      </c>
      <c r="C4" s="118"/>
      <c r="D4" s="128"/>
      <c r="F4" s="127" t="s">
        <v>82</v>
      </c>
      <c r="G4" s="118"/>
      <c r="H4" s="128"/>
    </row>
    <row r="5" spans="2:8" ht="15.75" customHeight="1" x14ac:dyDescent="0.25">
      <c r="B5" s="129" t="s">
        <v>83</v>
      </c>
      <c r="C5" s="119">
        <f>100%-C6</f>
        <v>1</v>
      </c>
      <c r="D5" s="128"/>
      <c r="F5" s="129" t="s">
        <v>83</v>
      </c>
      <c r="G5" s="119">
        <f>100%-G6</f>
        <v>0.33999999999999997</v>
      </c>
      <c r="H5" s="128"/>
    </row>
    <row r="6" spans="2:8" ht="15.75" customHeight="1" x14ac:dyDescent="0.25">
      <c r="B6" s="129" t="s">
        <v>59</v>
      </c>
      <c r="C6" s="119">
        <f>Template!E31</f>
        <v>0</v>
      </c>
      <c r="D6" s="128"/>
      <c r="F6" s="129" t="s">
        <v>59</v>
      </c>
      <c r="G6" s="119">
        <f>Example!E31</f>
        <v>0.66</v>
      </c>
      <c r="H6" s="128"/>
    </row>
    <row r="7" spans="2:8" ht="15.75" customHeight="1" x14ac:dyDescent="0.25">
      <c r="B7" s="130"/>
      <c r="C7" s="118"/>
      <c r="D7" s="128"/>
      <c r="F7" s="130"/>
      <c r="G7" s="118"/>
      <c r="H7" s="128"/>
    </row>
    <row r="8" spans="2:8" ht="15.75" customHeight="1" x14ac:dyDescent="0.25">
      <c r="B8" s="130"/>
      <c r="C8" s="118"/>
      <c r="D8" s="128"/>
      <c r="F8" s="130"/>
      <c r="G8" s="118"/>
      <c r="H8" s="128"/>
    </row>
    <row r="9" spans="2:8" ht="13" x14ac:dyDescent="0.3">
      <c r="B9" s="127" t="s">
        <v>84</v>
      </c>
      <c r="C9" s="118"/>
      <c r="D9" s="128"/>
      <c r="F9" s="127" t="s">
        <v>84</v>
      </c>
      <c r="G9" s="118"/>
      <c r="H9" s="128"/>
    </row>
    <row r="10" spans="2:8" ht="15.75" customHeight="1" x14ac:dyDescent="0.25">
      <c r="B10" s="130"/>
      <c r="C10" s="120" t="s">
        <v>85</v>
      </c>
      <c r="D10" s="131" t="s">
        <v>58</v>
      </c>
      <c r="F10" s="130"/>
      <c r="G10" s="120" t="s">
        <v>85</v>
      </c>
      <c r="H10" s="131" t="s">
        <v>58</v>
      </c>
    </row>
    <row r="11" spans="2:8" ht="15.75" customHeight="1" x14ac:dyDescent="0.25">
      <c r="B11" s="136" t="s">
        <v>133</v>
      </c>
      <c r="C11" s="121">
        <f>Template!B35</f>
        <v>0</v>
      </c>
      <c r="D11" s="132">
        <v>1</v>
      </c>
      <c r="F11" s="136" t="s">
        <v>133</v>
      </c>
      <c r="G11" s="121">
        <f>Example!B35</f>
        <v>1.3423076923076924</v>
      </c>
      <c r="H11" s="132">
        <v>1</v>
      </c>
    </row>
    <row r="12" spans="2:8" ht="15.75" customHeight="1" x14ac:dyDescent="0.25">
      <c r="B12" s="136" t="s">
        <v>114</v>
      </c>
      <c r="C12" s="121">
        <f>Template!B36</f>
        <v>0</v>
      </c>
      <c r="D12" s="132">
        <v>1</v>
      </c>
      <c r="F12" s="136" t="s">
        <v>114</v>
      </c>
      <c r="G12" s="121">
        <f>Example!B36</f>
        <v>1.5625</v>
      </c>
      <c r="H12" s="132">
        <v>1</v>
      </c>
    </row>
    <row r="13" spans="2:8" ht="15.75" customHeight="1" x14ac:dyDescent="0.25">
      <c r="B13" s="136" t="s">
        <v>115</v>
      </c>
      <c r="C13" s="121">
        <f>Template!B37</f>
        <v>0</v>
      </c>
      <c r="D13" s="132">
        <v>1</v>
      </c>
      <c r="F13" s="136" t="s">
        <v>115</v>
      </c>
      <c r="G13" s="121">
        <f>Example!B37</f>
        <v>1.3571428571428572</v>
      </c>
      <c r="H13" s="132">
        <v>1</v>
      </c>
    </row>
    <row r="14" spans="2:8" ht="15.75" customHeight="1" x14ac:dyDescent="0.25">
      <c r="B14" s="136" t="s">
        <v>116</v>
      </c>
      <c r="C14" s="121">
        <f>Template!B38</f>
        <v>0</v>
      </c>
      <c r="D14" s="132">
        <v>1</v>
      </c>
      <c r="F14" s="136" t="s">
        <v>116</v>
      </c>
      <c r="G14" s="121">
        <f>Example!B38</f>
        <v>1.2333333333333334</v>
      </c>
      <c r="H14" s="132">
        <v>1</v>
      </c>
    </row>
    <row r="15" spans="2:8" ht="15.75" customHeight="1" x14ac:dyDescent="0.25">
      <c r="B15" s="136" t="s">
        <v>117</v>
      </c>
      <c r="C15" s="121">
        <f>Template!B39</f>
        <v>0</v>
      </c>
      <c r="D15" s="132">
        <v>1</v>
      </c>
      <c r="F15" s="136" t="s">
        <v>117</v>
      </c>
      <c r="G15" s="121">
        <f>Example!B39</f>
        <v>1.1000000000000001</v>
      </c>
      <c r="H15" s="132">
        <v>1</v>
      </c>
    </row>
    <row r="16" spans="2:8" ht="15.75" customHeight="1" x14ac:dyDescent="0.25">
      <c r="B16" s="136" t="s">
        <v>118</v>
      </c>
      <c r="C16" s="121">
        <f>Template!B41</f>
        <v>0</v>
      </c>
      <c r="D16" s="132">
        <v>1</v>
      </c>
      <c r="F16" s="136" t="s">
        <v>118</v>
      </c>
      <c r="G16" s="121">
        <f>Example!B41</f>
        <v>1.4266666666666667</v>
      </c>
      <c r="H16" s="132">
        <v>1</v>
      </c>
    </row>
    <row r="17" spans="2:8" ht="15.75" customHeight="1" x14ac:dyDescent="0.25">
      <c r="B17" s="136" t="s">
        <v>114</v>
      </c>
      <c r="C17" s="121">
        <f>Template!B42</f>
        <v>0</v>
      </c>
      <c r="D17" s="132">
        <v>1</v>
      </c>
      <c r="F17" s="136" t="s">
        <v>114</v>
      </c>
      <c r="G17" s="121">
        <f>Example!B42</f>
        <v>1.5666666666666667</v>
      </c>
      <c r="H17" s="132">
        <v>1</v>
      </c>
    </row>
    <row r="18" spans="2:8" ht="15.75" customHeight="1" x14ac:dyDescent="0.25">
      <c r="B18" s="136" t="s">
        <v>115</v>
      </c>
      <c r="C18" s="121">
        <f>Template!B43</f>
        <v>0</v>
      </c>
      <c r="D18" s="132">
        <v>1</v>
      </c>
      <c r="F18" s="136" t="s">
        <v>115</v>
      </c>
      <c r="G18" s="121">
        <f>Example!B43</f>
        <v>1.7499999999999998</v>
      </c>
      <c r="H18" s="132">
        <v>1</v>
      </c>
    </row>
    <row r="19" spans="2:8" ht="15.75" customHeight="1" x14ac:dyDescent="0.25">
      <c r="B19" s="136" t="s">
        <v>116</v>
      </c>
      <c r="C19" s="121">
        <f>Template!B44</f>
        <v>0</v>
      </c>
      <c r="D19" s="132">
        <v>1</v>
      </c>
      <c r="F19" s="136" t="s">
        <v>116</v>
      </c>
      <c r="G19" s="121">
        <f>Example!B44</f>
        <v>1.1333333333333335</v>
      </c>
      <c r="H19" s="132">
        <v>1</v>
      </c>
    </row>
    <row r="20" spans="2:8" ht="15.75" customHeight="1" x14ac:dyDescent="0.25">
      <c r="B20" s="136" t="s">
        <v>117</v>
      </c>
      <c r="C20" s="121">
        <f>Template!B45</f>
        <v>0</v>
      </c>
      <c r="D20" s="132">
        <v>1</v>
      </c>
      <c r="F20" s="136" t="s">
        <v>117</v>
      </c>
      <c r="G20" s="121">
        <f>Example!B45</f>
        <v>0.79999999999999993</v>
      </c>
      <c r="H20" s="132">
        <v>1</v>
      </c>
    </row>
    <row r="21" spans="2:8" ht="15.75" customHeight="1" x14ac:dyDescent="0.25">
      <c r="B21" s="136" t="s">
        <v>119</v>
      </c>
      <c r="C21" s="135">
        <f>Template!B47</f>
        <v>0</v>
      </c>
      <c r="D21" s="132">
        <v>1</v>
      </c>
      <c r="F21" s="136" t="s">
        <v>119</v>
      </c>
      <c r="G21" s="135">
        <f>Example!B47</f>
        <v>0</v>
      </c>
      <c r="H21" s="132">
        <v>1</v>
      </c>
    </row>
    <row r="22" spans="2:8" ht="15.75" customHeight="1" x14ac:dyDescent="0.25">
      <c r="B22" s="136" t="s">
        <v>114</v>
      </c>
      <c r="C22" s="135">
        <f>Template!B48</f>
        <v>0</v>
      </c>
      <c r="D22" s="132">
        <v>1</v>
      </c>
      <c r="F22" s="136" t="s">
        <v>114</v>
      </c>
      <c r="G22" s="135">
        <f>Example!B48</f>
        <v>0</v>
      </c>
      <c r="H22" s="132">
        <v>1</v>
      </c>
    </row>
    <row r="23" spans="2:8" ht="15.75" customHeight="1" x14ac:dyDescent="0.25">
      <c r="B23" s="136" t="s">
        <v>115</v>
      </c>
      <c r="C23" s="135">
        <f>Template!B49</f>
        <v>0</v>
      </c>
      <c r="D23" s="132">
        <v>1</v>
      </c>
      <c r="F23" s="136" t="s">
        <v>115</v>
      </c>
      <c r="G23" s="135">
        <f>Example!B49</f>
        <v>0</v>
      </c>
      <c r="H23" s="132">
        <v>1</v>
      </c>
    </row>
    <row r="24" spans="2:8" ht="15.75" customHeight="1" x14ac:dyDescent="0.25">
      <c r="B24" s="136" t="s">
        <v>116</v>
      </c>
      <c r="C24" s="135">
        <f>Template!B50</f>
        <v>0</v>
      </c>
      <c r="D24" s="132">
        <v>1</v>
      </c>
      <c r="F24" s="136" t="s">
        <v>116</v>
      </c>
      <c r="G24" s="135">
        <f>Example!B50</f>
        <v>0</v>
      </c>
      <c r="H24" s="132">
        <v>1</v>
      </c>
    </row>
    <row r="25" spans="2:8" ht="15.75" customHeight="1" x14ac:dyDescent="0.25">
      <c r="B25" s="136" t="s">
        <v>117</v>
      </c>
      <c r="C25" s="135">
        <f>Template!B51</f>
        <v>0</v>
      </c>
      <c r="D25" s="132">
        <v>1</v>
      </c>
      <c r="F25" s="136" t="s">
        <v>117</v>
      </c>
      <c r="G25" s="135">
        <f>Example!B51</f>
        <v>0</v>
      </c>
      <c r="H25" s="132">
        <v>1</v>
      </c>
    </row>
    <row r="26" spans="2:8" ht="15.75" customHeight="1" x14ac:dyDescent="0.25">
      <c r="B26" s="133"/>
      <c r="C26" s="122"/>
      <c r="D26" s="134"/>
      <c r="F26" s="133"/>
      <c r="G26" s="122"/>
      <c r="H26" s="134"/>
    </row>
    <row r="31" spans="2:8" ht="15.75" customHeight="1" x14ac:dyDescent="0.3">
      <c r="B31" s="137" t="s">
        <v>79</v>
      </c>
      <c r="C31" s="138"/>
      <c r="D31" s="138"/>
      <c r="E31" s="138"/>
      <c r="F31" s="137" t="s">
        <v>80</v>
      </c>
      <c r="G31" s="138"/>
      <c r="H31" s="138"/>
    </row>
    <row r="32" spans="2:8" ht="15.75" customHeight="1" x14ac:dyDescent="0.3">
      <c r="B32" s="139" t="s">
        <v>121</v>
      </c>
      <c r="C32" s="140"/>
      <c r="D32" s="141"/>
      <c r="E32" s="138"/>
      <c r="F32" s="139" t="s">
        <v>121</v>
      </c>
      <c r="G32" s="140"/>
      <c r="H32" s="141"/>
    </row>
    <row r="33" spans="2:12" ht="15.75" customHeight="1" x14ac:dyDescent="0.3">
      <c r="B33" s="142"/>
      <c r="C33" s="149"/>
      <c r="D33" s="143"/>
      <c r="E33" s="138"/>
      <c r="F33" s="142"/>
      <c r="G33" s="149"/>
      <c r="H33" s="143"/>
    </row>
    <row r="34" spans="2:12" ht="15.75" customHeight="1" x14ac:dyDescent="0.25">
      <c r="B34" s="144" t="s">
        <v>122</v>
      </c>
      <c r="C34" s="150" t="s">
        <v>123</v>
      </c>
      <c r="D34" s="145" t="s">
        <v>43</v>
      </c>
      <c r="E34" s="138"/>
      <c r="F34" s="144" t="s">
        <v>122</v>
      </c>
      <c r="G34" s="150" t="s">
        <v>123</v>
      </c>
      <c r="H34" s="145" t="s">
        <v>43</v>
      </c>
    </row>
    <row r="35" spans="2:12" ht="15.75" customHeight="1" x14ac:dyDescent="0.25">
      <c r="B35" s="144" t="s">
        <v>77</v>
      </c>
      <c r="C35" s="150"/>
      <c r="D35" s="145" t="s">
        <v>124</v>
      </c>
      <c r="E35" s="138"/>
      <c r="F35" s="144" t="s">
        <v>77</v>
      </c>
      <c r="G35" s="150"/>
      <c r="H35" s="145" t="s">
        <v>124</v>
      </c>
    </row>
    <row r="36" spans="2:12" ht="15.75" customHeight="1" x14ac:dyDescent="0.25">
      <c r="B36" s="146">
        <f>COUNTIF(Template!E35:E47,"yes")</f>
        <v>0</v>
      </c>
      <c r="C36" s="151">
        <f>IF(B36=0,0)</f>
        <v>0</v>
      </c>
      <c r="D36" s="147">
        <v>0</v>
      </c>
      <c r="E36" s="138"/>
      <c r="F36" s="146">
        <f>COUNTIF(Example!E35:E47,"yes")</f>
        <v>2</v>
      </c>
      <c r="G36" s="151" t="b">
        <f>IF(F36=0,0)</f>
        <v>0</v>
      </c>
      <c r="H36" s="147">
        <v>0</v>
      </c>
    </row>
    <row r="37" spans="2:12" ht="15.75" customHeight="1" x14ac:dyDescent="0.25">
      <c r="B37" s="146"/>
      <c r="C37" s="151" t="b">
        <f>IF(B36=1,0.33)</f>
        <v>0</v>
      </c>
      <c r="D37" s="147">
        <v>1</v>
      </c>
      <c r="E37" s="138"/>
      <c r="F37" s="146"/>
      <c r="G37" s="151" t="b">
        <f>IF(F36=1,0.33)</f>
        <v>0</v>
      </c>
      <c r="H37" s="147">
        <v>1</v>
      </c>
    </row>
    <row r="38" spans="2:12" ht="15.75" customHeight="1" x14ac:dyDescent="0.25">
      <c r="B38" s="146"/>
      <c r="C38" s="151" t="b">
        <f>IF(B36=2,0.66)</f>
        <v>0</v>
      </c>
      <c r="D38" s="147">
        <v>2</v>
      </c>
      <c r="E38" s="138"/>
      <c r="F38" s="146"/>
      <c r="G38" s="151">
        <f>IF(F36=2,0.66)</f>
        <v>0.66</v>
      </c>
      <c r="H38" s="147">
        <v>2</v>
      </c>
    </row>
    <row r="39" spans="2:12" ht="15.75" customHeight="1" x14ac:dyDescent="0.25">
      <c r="B39" s="146"/>
      <c r="C39" s="151" t="b">
        <f>IF(B36=3,1)</f>
        <v>0</v>
      </c>
      <c r="D39" s="147">
        <v>3</v>
      </c>
      <c r="E39" s="138"/>
      <c r="F39" s="146"/>
      <c r="G39" s="151" t="b">
        <f>IF(F36=3,1)</f>
        <v>0</v>
      </c>
      <c r="H39" s="147">
        <v>3</v>
      </c>
    </row>
    <row r="40" spans="2:12" ht="15.75" customHeight="1" x14ac:dyDescent="0.25">
      <c r="B40" s="146"/>
      <c r="C40" s="148">
        <f>SUM(C36:C39)</f>
        <v>0</v>
      </c>
      <c r="D40" s="147"/>
      <c r="E40" s="138"/>
      <c r="F40" s="146"/>
      <c r="G40" s="148">
        <f>SUM(G36:G39)</f>
        <v>0.66</v>
      </c>
      <c r="H40" s="147"/>
    </row>
    <row r="41" spans="2:12" ht="15.75" customHeight="1" x14ac:dyDescent="0.25">
      <c r="B41" s="146"/>
      <c r="C41" s="152"/>
      <c r="D41" s="147"/>
      <c r="E41" s="138"/>
      <c r="F41" s="146"/>
      <c r="G41" s="152"/>
      <c r="H41" s="147"/>
    </row>
    <row r="42" spans="2:12" ht="15.75" customHeight="1" x14ac:dyDescent="0.25">
      <c r="B42" s="153"/>
      <c r="C42" s="154"/>
      <c r="D42" s="155"/>
      <c r="E42" s="138"/>
      <c r="F42" s="153"/>
      <c r="G42" s="154"/>
      <c r="H42" s="155"/>
    </row>
    <row r="47" spans="2:12" ht="15.75" customHeight="1" x14ac:dyDescent="0.3">
      <c r="B47" s="160" t="s">
        <v>79</v>
      </c>
      <c r="C47" s="161"/>
      <c r="D47" s="161"/>
      <c r="E47" s="161"/>
      <c r="F47" s="138"/>
      <c r="G47" s="138"/>
      <c r="H47" s="160" t="s">
        <v>80</v>
      </c>
      <c r="I47" s="138"/>
      <c r="J47" s="138"/>
      <c r="K47" s="138"/>
      <c r="L47" s="138"/>
    </row>
    <row r="48" spans="2:12" ht="15.75" customHeight="1" x14ac:dyDescent="0.3">
      <c r="B48" s="162" t="s">
        <v>125</v>
      </c>
      <c r="C48" s="163"/>
      <c r="D48" s="163"/>
      <c r="E48" s="163"/>
      <c r="F48" s="164"/>
      <c r="G48" s="138"/>
      <c r="H48" s="162" t="s">
        <v>125</v>
      </c>
      <c r="I48" s="163"/>
      <c r="J48" s="163"/>
      <c r="K48" s="163"/>
      <c r="L48" s="164"/>
    </row>
    <row r="49" spans="2:12" ht="15.75" customHeight="1" x14ac:dyDescent="0.3">
      <c r="B49" s="165"/>
      <c r="C49" s="171"/>
      <c r="D49" s="171"/>
      <c r="E49" s="171"/>
      <c r="F49" s="166"/>
      <c r="G49" s="161"/>
      <c r="H49" s="165"/>
      <c r="I49" s="171"/>
      <c r="J49" s="171"/>
      <c r="K49" s="171"/>
      <c r="L49" s="166"/>
    </row>
    <row r="50" spans="2:12" ht="15.75" customHeight="1" x14ac:dyDescent="0.25">
      <c r="B50" s="167" t="s">
        <v>126</v>
      </c>
      <c r="C50" s="172"/>
      <c r="D50" s="172"/>
      <c r="E50" s="171"/>
      <c r="F50" s="168"/>
      <c r="G50" s="161"/>
      <c r="H50" s="167" t="s">
        <v>126</v>
      </c>
      <c r="I50" s="172"/>
      <c r="J50" s="172"/>
      <c r="K50" s="171"/>
      <c r="L50" s="168"/>
    </row>
    <row r="51" spans="2:12" ht="15.75" customHeight="1" x14ac:dyDescent="0.25">
      <c r="B51" s="167" t="s">
        <v>127</v>
      </c>
      <c r="C51" s="172"/>
      <c r="D51" s="172"/>
      <c r="E51" s="171"/>
      <c r="F51" s="168"/>
      <c r="G51" s="161"/>
      <c r="H51" s="167" t="s">
        <v>127</v>
      </c>
      <c r="I51" s="172"/>
      <c r="J51" s="172"/>
      <c r="K51" s="171"/>
      <c r="L51" s="168"/>
    </row>
    <row r="52" spans="2:12" ht="15.75" customHeight="1" x14ac:dyDescent="0.25">
      <c r="B52" s="169"/>
      <c r="C52" s="172">
        <v>0</v>
      </c>
      <c r="D52" s="173" t="str">
        <f>IF(B56=0,"100%+ annual quota:  0 of last 3 years")</f>
        <v>100%+ annual quota:  0 of last 3 years</v>
      </c>
      <c r="E52" s="171"/>
      <c r="F52" s="168"/>
      <c r="G52" s="161"/>
      <c r="H52" s="169"/>
      <c r="I52" s="172">
        <v>0</v>
      </c>
      <c r="J52" s="173" t="b">
        <f>IF(H56=0,"100%+ annual quota:  0 of last 3 years")</f>
        <v>0</v>
      </c>
      <c r="K52" s="171"/>
      <c r="L52" s="168"/>
    </row>
    <row r="53" spans="2:12" ht="15.75" customHeight="1" x14ac:dyDescent="0.25">
      <c r="B53" s="167">
        <f>IF(Template!B35&gt;=1,1,0)</f>
        <v>0</v>
      </c>
      <c r="C53" s="172">
        <v>1</v>
      </c>
      <c r="D53" s="173" t="b">
        <f>IF(B56=1,"100%+ annual quota:  1 of last 3 years")</f>
        <v>0</v>
      </c>
      <c r="E53" s="171"/>
      <c r="F53" s="168"/>
      <c r="G53" s="161"/>
      <c r="H53" s="167">
        <f>IF(Example!B35&gt;=1,1,0)</f>
        <v>1</v>
      </c>
      <c r="I53" s="172">
        <v>1</v>
      </c>
      <c r="J53" s="173" t="b">
        <f>IF(H56=1,"100%+ annual quota:  1 of last 3 years")</f>
        <v>0</v>
      </c>
      <c r="K53" s="171"/>
      <c r="L53" s="168"/>
    </row>
    <row r="54" spans="2:12" ht="15.75" customHeight="1" x14ac:dyDescent="0.25">
      <c r="B54" s="167">
        <f>IF(Template!B41&gt;=1,1,0)</f>
        <v>0</v>
      </c>
      <c r="C54" s="172">
        <v>2</v>
      </c>
      <c r="D54" s="173" t="b">
        <f>IF(B56=2,"100%+ annual quota:  2 of last 3 years")</f>
        <v>0</v>
      </c>
      <c r="E54" s="171"/>
      <c r="F54" s="168"/>
      <c r="G54" s="161"/>
      <c r="H54" s="167">
        <f>IF(Example!B41&gt;=1,1,0)</f>
        <v>1</v>
      </c>
      <c r="I54" s="172">
        <v>2</v>
      </c>
      <c r="J54" s="173" t="str">
        <f>IF(H56=2,"100%+ annual quota:  2 of last 3 years")</f>
        <v>100%+ annual quota:  2 of last 3 years</v>
      </c>
      <c r="K54" s="171"/>
      <c r="L54" s="168"/>
    </row>
    <row r="55" spans="2:12" ht="15.75" customHeight="1" x14ac:dyDescent="0.25">
      <c r="B55" s="167">
        <f>IF(Template!B47&gt;=1,1,0)</f>
        <v>0</v>
      </c>
      <c r="C55" s="172">
        <v>3</v>
      </c>
      <c r="D55" s="173" t="b">
        <f>IF(B56=3,"100%+ annual quota:  3 of last 3 years")</f>
        <v>0</v>
      </c>
      <c r="E55" s="171"/>
      <c r="F55" s="168"/>
      <c r="G55" s="161"/>
      <c r="H55" s="167">
        <f>IF(Example!B47&gt;=1,1,0)</f>
        <v>0</v>
      </c>
      <c r="I55" s="172">
        <v>3</v>
      </c>
      <c r="J55" s="173" t="b">
        <f>IF(H56=3,"100%+ annual quota:  3 of last 3 years")</f>
        <v>0</v>
      </c>
      <c r="K55" s="171"/>
      <c r="L55" s="168"/>
    </row>
    <row r="56" spans="2:12" ht="15.75" customHeight="1" x14ac:dyDescent="0.25">
      <c r="B56" s="167">
        <f>SUM(B53:B55)</f>
        <v>0</v>
      </c>
      <c r="C56" s="174"/>
      <c r="D56" s="172"/>
      <c r="E56" s="171"/>
      <c r="F56" s="168"/>
      <c r="G56" s="161"/>
      <c r="H56" s="167">
        <f>SUM(H53:H55)</f>
        <v>2</v>
      </c>
      <c r="I56" s="174"/>
      <c r="J56" s="172"/>
      <c r="K56" s="171"/>
      <c r="L56" s="168"/>
    </row>
    <row r="57" spans="2:12" ht="15.75" customHeight="1" x14ac:dyDescent="0.25">
      <c r="B57" s="170" t="str">
        <f>VLOOKUP(B56,C52:D55,2)</f>
        <v>100%+ annual quota:  0 of last 3 years</v>
      </c>
      <c r="C57" s="174"/>
      <c r="D57" s="174"/>
      <c r="E57" s="171"/>
      <c r="F57" s="168"/>
      <c r="G57" s="161"/>
      <c r="H57" s="170" t="str">
        <f>VLOOKUP(H56,I52:J55,2)</f>
        <v>100%+ annual quota:  2 of last 3 years</v>
      </c>
      <c r="I57" s="174"/>
      <c r="J57" s="174"/>
      <c r="K57" s="171"/>
      <c r="L57" s="168"/>
    </row>
    <row r="58" spans="2:12" ht="15.75" customHeight="1" x14ac:dyDescent="0.25">
      <c r="B58" s="175"/>
      <c r="C58" s="118"/>
      <c r="D58" s="118"/>
      <c r="E58" s="118"/>
      <c r="F58" s="176"/>
      <c r="H58" s="175"/>
      <c r="I58" s="118"/>
      <c r="J58" s="118"/>
      <c r="K58" s="118"/>
      <c r="L58" s="176"/>
    </row>
    <row r="59" spans="2:12" ht="15.75" customHeight="1" x14ac:dyDescent="0.25">
      <c r="B59" s="133"/>
      <c r="C59" s="122"/>
      <c r="D59" s="122"/>
      <c r="E59" s="122"/>
      <c r="F59" s="134"/>
      <c r="H59" s="133"/>
      <c r="I59" s="122"/>
      <c r="J59" s="122"/>
      <c r="K59" s="122"/>
      <c r="L59" s="134"/>
    </row>
  </sheetData>
  <sheetProtection algorithmName="SHA-512" hashValue="iQexRh76XSdRh2wG5cTFEDhpLYoUVN8umgvl/xzP1i4zbHeGAKiMl1/WV9Rh5yU0U2bdS4rKGy0yjxEciSJliA==" saltValue="wskCQObNn1nWuCEfgHInN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Example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Stevenson</dc:creator>
  <cp:lastModifiedBy>markstevenson2025@outlook.com</cp:lastModifiedBy>
  <cp:lastPrinted>2021-08-29T01:14:05Z</cp:lastPrinted>
  <dcterms:created xsi:type="dcterms:W3CDTF">2021-08-16T20:32:34Z</dcterms:created>
  <dcterms:modified xsi:type="dcterms:W3CDTF">2022-05-28T22:18:22Z</dcterms:modified>
</cp:coreProperties>
</file>